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P:\252006064 JOBLAKSMONITOR\JOB-monitor 2026\Codeboek\"/>
    </mc:Choice>
  </mc:AlternateContent>
  <xr:revisionPtr revIDLastSave="0" documentId="13_ncr:1_{47607A3A-2A75-4A81-850A-248359D82B98}" xr6:coauthVersionLast="47" xr6:coauthVersionMax="47" xr10:uidLastSave="{00000000-0000-0000-0000-000000000000}"/>
  <bookViews>
    <workbookView xWindow="-28920" yWindow="4305" windowWidth="29040" windowHeight="15720" xr2:uid="{00000000-000D-0000-FFFF-FFFF00000000}"/>
  </bookViews>
  <sheets>
    <sheet name="Codeboek" sheetId="1" r:id="rId1"/>
    <sheet name="indeling clusterscores" sheetId="2" r:id="rId2"/>
    <sheet name="uitleg weegfactor" sheetId="3" r:id="rId3"/>
  </sheets>
  <definedNames>
    <definedName name="_xlnm._FilterDatabase" localSheetId="0" hidden="1">Codeboek!$A$1:$C$212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3" l="1"/>
  <c r="E37" i="3"/>
  <c r="D37" i="3"/>
  <c r="F36" i="3"/>
  <c r="E36" i="3"/>
  <c r="D36" i="3"/>
  <c r="F35" i="3"/>
  <c r="E35" i="3"/>
  <c r="D35" i="3"/>
  <c r="F32" i="3"/>
  <c r="E32" i="3"/>
  <c r="D32" i="3"/>
  <c r="F16" i="3"/>
  <c r="E16" i="3"/>
  <c r="D16" i="3"/>
  <c r="F15" i="3"/>
  <c r="E15" i="3"/>
  <c r="D15" i="3"/>
  <c r="F14" i="3"/>
  <c r="E14" i="3"/>
  <c r="D14" i="3"/>
  <c r="F11" i="3"/>
  <c r="E11" i="3"/>
  <c r="D11" i="3"/>
</calcChain>
</file>

<file path=xl/sharedStrings.xml><?xml version="1.0" encoding="utf-8"?>
<sst xmlns="http://schemas.openxmlformats.org/spreadsheetml/2006/main" count="918" uniqueCount="551">
  <si>
    <t>invultaal</t>
  </si>
  <si>
    <t>lessen_01</t>
  </si>
  <si>
    <t>lessen_02</t>
  </si>
  <si>
    <t>lessen_03</t>
  </si>
  <si>
    <t>burgerschap_02</t>
  </si>
  <si>
    <t>onderwijs_en_begeleiding_01</t>
  </si>
  <si>
    <t>onderwijs_en_begeleiding_02</t>
  </si>
  <si>
    <t>onderwijs_en_begeleiding_03</t>
  </si>
  <si>
    <t>onderwijs_en_begeleiding_04</t>
  </si>
  <si>
    <t>onderwijs_en_begeleiding_05</t>
  </si>
  <si>
    <t>onderwijs_en_begeleiding_06</t>
  </si>
  <si>
    <t>stage_bol_01</t>
  </si>
  <si>
    <t>stage_bol_02</t>
  </si>
  <si>
    <t>stage_bol_school_01</t>
  </si>
  <si>
    <t>stage_bol_school_02</t>
  </si>
  <si>
    <t>stage_bol_school_03</t>
  </si>
  <si>
    <t>stage_bol_leerbedrijf_01</t>
  </si>
  <si>
    <t>stage_bol_leerbedrijf_02</t>
  </si>
  <si>
    <t>stages_04</t>
  </si>
  <si>
    <t>stages_01</t>
  </si>
  <si>
    <t>stages_02</t>
  </si>
  <si>
    <t>stages_03</t>
  </si>
  <si>
    <t>werkplek_bbl_school_01</t>
  </si>
  <si>
    <t>werkplek_bbl_school_02</t>
  </si>
  <si>
    <t>werkplek_bbl_school_03</t>
  </si>
  <si>
    <t>werkplek_bbl_werkplek_01</t>
  </si>
  <si>
    <t>werkplek_bbl_werkplek_02</t>
  </si>
  <si>
    <t>leerwerkplek_03</t>
  </si>
  <si>
    <t>leerwerkplek_01</t>
  </si>
  <si>
    <t>leerwerkplek_02</t>
  </si>
  <si>
    <t>medezeggenschap_01</t>
  </si>
  <si>
    <t>medezeggenschap_02</t>
  </si>
  <si>
    <t>omgeving_sfeer_en_veiligheid_03</t>
  </si>
  <si>
    <t>positie_02</t>
  </si>
  <si>
    <t>positie_03</t>
  </si>
  <si>
    <t>positie_04</t>
  </si>
  <si>
    <t>ondersteuningsbehoefte_01</t>
  </si>
  <si>
    <t>ondersteuningsbehoefte_02</t>
  </si>
  <si>
    <t>ondersteuningsbehoefte_03</t>
  </si>
  <si>
    <t>passend_onderwijs_01</t>
  </si>
  <si>
    <t>passend_onderwijs_02</t>
  </si>
  <si>
    <t>passend_onderwijs_03</t>
  </si>
  <si>
    <t>passend_onderwijs_04</t>
  </si>
  <si>
    <t>passend_onderwijs_05</t>
  </si>
  <si>
    <t>algemene_tevredenheid_01</t>
  </si>
  <si>
    <t>algemene_tevredenheid_02</t>
  </si>
  <si>
    <t>module</t>
  </si>
  <si>
    <t>sociale_veiligheid_05</t>
  </si>
  <si>
    <t>sociale_veiligheid_06</t>
  </si>
  <si>
    <t>sociale_veiligheid_07</t>
  </si>
  <si>
    <t>sociale_veiligheid_08a</t>
  </si>
  <si>
    <t>sociale_veiligheid_08b</t>
  </si>
  <si>
    <t>sociale_veiligheid_08c</t>
  </si>
  <si>
    <t>sociale_veiligheid_08d</t>
  </si>
  <si>
    <t>sociale_veiligheid_08e</t>
  </si>
  <si>
    <t>sociale_veiligheid_08f</t>
  </si>
  <si>
    <t>sociale_veiligheid_08g</t>
  </si>
  <si>
    <t>sociale_veiligheid_08h</t>
  </si>
  <si>
    <t>sociale_veiligheid_08i</t>
  </si>
  <si>
    <t>sociale_veiligheid_08j</t>
  </si>
  <si>
    <t>sociale_veiligheid_08k</t>
  </si>
  <si>
    <t>positie_01</t>
  </si>
  <si>
    <t>positie_05</t>
  </si>
  <si>
    <t>positie_06</t>
  </si>
  <si>
    <t>studentparticipatie_02</t>
  </si>
  <si>
    <t>studentparticipatie_01</t>
  </si>
  <si>
    <t>studentparticipatie_06</t>
  </si>
  <si>
    <t>studentparticipatie_03</t>
  </si>
  <si>
    <t>studentparticipatie_07</t>
  </si>
  <si>
    <t>geldzaken_01</t>
  </si>
  <si>
    <t>geldzaken_03</t>
  </si>
  <si>
    <t>geldzaken_05</t>
  </si>
  <si>
    <t>geldzaken_02</t>
  </si>
  <si>
    <t>geldzaken_06</t>
  </si>
  <si>
    <t>geldzaken_07</t>
  </si>
  <si>
    <t>studentenhuisvesting_02a</t>
  </si>
  <si>
    <t>studentenhuisvesting_02b</t>
  </si>
  <si>
    <t>studentenhuisvesting_02c</t>
  </si>
  <si>
    <t>studentenhuisvesting_02d</t>
  </si>
  <si>
    <t>studentenhuisvesting_02e</t>
  </si>
  <si>
    <t>studentenhuisvesting_02f</t>
  </si>
  <si>
    <t>studentenhuisvesting_02g</t>
  </si>
  <si>
    <t>studentenhuisvesting_02h</t>
  </si>
  <si>
    <t>studentenhuisvesting_02i</t>
  </si>
  <si>
    <t>studentenhuisvesting_04a</t>
  </si>
  <si>
    <t>studentenhuisvesting_04b</t>
  </si>
  <si>
    <t>studentenhuisvesting_06</t>
  </si>
  <si>
    <t>studentenhuisvesting_07</t>
  </si>
  <si>
    <t>studentenhuisvesting_08</t>
  </si>
  <si>
    <t>studentenhuisvesting_09</t>
  </si>
  <si>
    <t>digitalisering_01</t>
  </si>
  <si>
    <t>digitalisering_02</t>
  </si>
  <si>
    <t>digitalisering_03</t>
  </si>
  <si>
    <t>digitalisering_04</t>
  </si>
  <si>
    <t>digitalisering_05</t>
  </si>
  <si>
    <t>digitalisering_06</t>
  </si>
  <si>
    <t>doorstroom_01</t>
  </si>
  <si>
    <t>doorstroom_02a</t>
  </si>
  <si>
    <t>doorstroom_02b</t>
  </si>
  <si>
    <t>doorstroom_02c</t>
  </si>
  <si>
    <t>doorstroom_02d</t>
  </si>
  <si>
    <t>doorstroom_02e</t>
  </si>
  <si>
    <t>doorstroom_02f</t>
  </si>
  <si>
    <t>doorstroom_02g</t>
  </si>
  <si>
    <t>doorstroom_02h</t>
  </si>
  <si>
    <t>doorstroom_02i</t>
  </si>
  <si>
    <t>doorstroom_02j</t>
  </si>
  <si>
    <t>doorstroom_02k</t>
  </si>
  <si>
    <t>doorstroom_02l</t>
  </si>
  <si>
    <t>doorstroom_03</t>
  </si>
  <si>
    <t>doorstroom_04</t>
  </si>
  <si>
    <t>doorstroom_05</t>
  </si>
  <si>
    <t>doorstroom_06</t>
  </si>
  <si>
    <t>reisafstand_01</t>
  </si>
  <si>
    <t>reisafstand_02</t>
  </si>
  <si>
    <t>reisafstand_03</t>
  </si>
  <si>
    <t>reisafstand_04</t>
  </si>
  <si>
    <t>reisafstand_05</t>
  </si>
  <si>
    <t>reisafstand_06</t>
  </si>
  <si>
    <t>examens_01</t>
  </si>
  <si>
    <t>examens_02</t>
  </si>
  <si>
    <t>examens_03</t>
  </si>
  <si>
    <t>examens_04</t>
  </si>
  <si>
    <t>examens_05</t>
  </si>
  <si>
    <t>onderwijstijd_en_kwaliteit_01</t>
  </si>
  <si>
    <t>onderwijstijd_en_kwaliteit_02</t>
  </si>
  <si>
    <t>onderwijstijd_en_kwaliteit_03</t>
  </si>
  <si>
    <t>onderwijstijd_en_kwaliteit_04</t>
  </si>
  <si>
    <t>onderwijstijd_en_kwaliteit_05</t>
  </si>
  <si>
    <t>welzijn_01</t>
  </si>
  <si>
    <t>welzijn_02</t>
  </si>
  <si>
    <t>welzijn_03</t>
  </si>
  <si>
    <t>welzijn_04</t>
  </si>
  <si>
    <t>welzijn_05</t>
  </si>
  <si>
    <t>welzijn_06</t>
  </si>
  <si>
    <t>llovraag</t>
  </si>
  <si>
    <t>LLO_studenten_01</t>
  </si>
  <si>
    <t>LLO_studenten_02</t>
  </si>
  <si>
    <t>LLO_studenten_03</t>
  </si>
  <si>
    <t>LLO_studenten_04a</t>
  </si>
  <si>
    <t>LLO_studenten_04b</t>
  </si>
  <si>
    <t>LLO_studenten_04c</t>
  </si>
  <si>
    <t>LLO_studenten_04d</t>
  </si>
  <si>
    <t>LLO_studenten_04e</t>
  </si>
  <si>
    <t>LLO_studenten_04f</t>
  </si>
  <si>
    <t>LLO_studenten_04g</t>
  </si>
  <si>
    <t>LLO_studenten_04h</t>
  </si>
  <si>
    <t>LLO_studenten_04i</t>
  </si>
  <si>
    <t>LLO_studenten_05</t>
  </si>
  <si>
    <t>LLO_studenten_06</t>
  </si>
  <si>
    <t>LLO_studenten_07a</t>
  </si>
  <si>
    <t>LLO_studenten_07b</t>
  </si>
  <si>
    <t>LLO_studenten_07c</t>
  </si>
  <si>
    <t>LLO_studenten_07d</t>
  </si>
  <si>
    <t>LLO_studenten_07e</t>
  </si>
  <si>
    <t>LLO_studenten_07f</t>
  </si>
  <si>
    <t>LLO_studenten_07g</t>
  </si>
  <si>
    <t>LLO_studenten_07h</t>
  </si>
  <si>
    <t>LLO_studenten_08a</t>
  </si>
  <si>
    <t>LLO_studenten_08b</t>
  </si>
  <si>
    <t>LLO_studenten_08c</t>
  </si>
  <si>
    <t>LLO_studenten_08d</t>
  </si>
  <si>
    <t>LLO_studenten_08e</t>
  </si>
  <si>
    <t>LLO_studenten_08f</t>
  </si>
  <si>
    <t>LLO_studenten_09</t>
  </si>
  <si>
    <t>LLO_studenten_10</t>
  </si>
  <si>
    <t>LLO_studenten_11</t>
  </si>
  <si>
    <t>opmerking_01</t>
  </si>
  <si>
    <t>leerweg</t>
  </si>
  <si>
    <t>crebo</t>
  </si>
  <si>
    <t>crebonaam</t>
  </si>
  <si>
    <t>opleidingsvorm</t>
  </si>
  <si>
    <t>Geslacht</t>
  </si>
  <si>
    <t>leeftijd</t>
  </si>
  <si>
    <t>label01</t>
  </si>
  <si>
    <t>naamlabel01</t>
  </si>
  <si>
    <t>label02</t>
  </si>
  <si>
    <t>naamlabel02</t>
  </si>
  <si>
    <t>label03</t>
  </si>
  <si>
    <t>naamlabel03</t>
  </si>
  <si>
    <t>domeincode</t>
  </si>
  <si>
    <t>domein</t>
  </si>
  <si>
    <t>bccode</t>
  </si>
  <si>
    <t>bc</t>
  </si>
  <si>
    <t>kwalificatiedossier</t>
  </si>
  <si>
    <t>instelling</t>
  </si>
  <si>
    <t>s_onderwijs_en_begeleiding</t>
  </si>
  <si>
    <t>s_stage_bol_school</t>
  </si>
  <si>
    <t>s_stage_bol_leerbedrijf</t>
  </si>
  <si>
    <t>s_werkplek_bbl_school</t>
  </si>
  <si>
    <t>s_werkplek_bbl_werkplek</t>
  </si>
  <si>
    <t>s_positie</t>
  </si>
  <si>
    <t>s_sociale_veiligheid</t>
  </si>
  <si>
    <t>s_studentparticipatie</t>
  </si>
  <si>
    <t>s_digitalisering</t>
  </si>
  <si>
    <t>s_examens</t>
  </si>
  <si>
    <t>s_onderwijstijd_en_kwaliteit</t>
  </si>
  <si>
    <t>s_welzijn</t>
  </si>
  <si>
    <t xml:space="preserve"> Taal waarin de enquête is ingevuld</t>
  </si>
  <si>
    <t xml:space="preserve"> Wat vind je van de lessen Nederlands?</t>
  </si>
  <si>
    <t xml:space="preserve"> Wat vind je van de lessen rekenen?</t>
  </si>
  <si>
    <t xml:space="preserve"> Wat vind je van de lessen Engels?</t>
  </si>
  <si>
    <t xml:space="preserve"> Wat vind je van jouw burgerschapsonderwijs?</t>
  </si>
  <si>
    <t xml:space="preserve"> Wat vind je van de manier waarop school je helpt om goed te presteren?</t>
  </si>
  <si>
    <t xml:space="preserve"> Wat vind je van hoe jouw docenten lesgeven?</t>
  </si>
  <si>
    <t xml:space="preserve"> Wat vind je van de begeleiding tijdens je opleiding?</t>
  </si>
  <si>
    <t xml:space="preserve"> Wat vind je van hoe je school luistert naar jouw mening?</t>
  </si>
  <si>
    <t xml:space="preserve"> Wat vind je van het nut van de lessen voor jouw toekomst?</t>
  </si>
  <si>
    <t xml:space="preserve"> Na de opleiding moet je kiezen: verder leren of gaan werken. Hoe helpt je school je bij deze keuze?</t>
  </si>
  <si>
    <t xml:space="preserve"> Heb je stage/bpv gelopen of doe je dat op dit moment?</t>
  </si>
  <si>
    <t xml:space="preserve"> Was/Is het moeilijk voor je om een stage-/bpv-plaats te vinden?</t>
  </si>
  <si>
    <t xml:space="preserve"> Wat vind je van hoe school jou heeft voorbereid op je stage/bpv?</t>
  </si>
  <si>
    <t xml:space="preserve"> Wat vind je van hoe school je heeft begeleid/begeleidt tijdens je stage/bpv?</t>
  </si>
  <si>
    <t xml:space="preserve"> Wat vind je van hoe opdrachten van school aansluiten bij het werk dat je doet op je stage-/bpvplek?</t>
  </si>
  <si>
    <t xml:space="preserve"> Wat vind je van hoe het leerbedrijf je heeft begeleid {begeleidt} tijdens je stage/bpv?</t>
  </si>
  <si>
    <t xml:space="preserve"> Wat vind je van wat je leert op je stage/werkplek?</t>
  </si>
  <si>
    <t xml:space="preserve"> Voel(de) je je veilig op je stageplek?</t>
  </si>
  <si>
    <t xml:space="preserve"> Krijg/kreeg je van je stage/bpv een onkostenvergoeding?</t>
  </si>
  <si>
    <t xml:space="preserve"> Weet je waar je op school een melding kan maken van stagediscriminatie en stagemisbruik?</t>
  </si>
  <si>
    <t xml:space="preserve"> Heb je het gevoel dat je te maken hebt (gehad) met stagemisbruik?</t>
  </si>
  <si>
    <t xml:space="preserve"> Wat vind je van de mogelijkheid om jouw werkervaring te bespreken op school?</t>
  </si>
  <si>
    <t xml:space="preserve"> Wat vind je van hoe opdrachten van school aansluiten bij het werk dat je doet op je werkplek?</t>
  </si>
  <si>
    <t xml:space="preserve"> Hoe moeilijk was het voor jou om een werkplek te vinden voor je opleiding?</t>
  </si>
  <si>
    <t xml:space="preserve"> Wat vind je van de manier waarop het leerbedrijf je begeleidt?</t>
  </si>
  <si>
    <t xml:space="preserve"> Wat vind je van wat je leert op je werkplek?</t>
  </si>
  <si>
    <t xml:space="preserve"> Voel(de) je je veilig op je leerwerkplek?</t>
  </si>
  <si>
    <t xml:space="preserve"> Krijg/kreeg je van je leerwerkplek een onkostenvergoeding?</t>
  </si>
  <si>
    <t xml:space="preserve"> Weet je waar je op school een melding kan maken van stagediscriminatie?</t>
  </si>
  <si>
    <t xml:space="preserve"> Is er een studentenraad op jouw school?</t>
  </si>
  <si>
    <t xml:space="preserve"> Zou je zelf willen meepraten over hoe het op jouw school beter kan?</t>
  </si>
  <si>
    <t xml:space="preserve"> Voel je je veilig op school?</t>
  </si>
  <si>
    <t xml:space="preserve"> Als mbo-student voel ik me net zo veel student als een student op een hbo of universiteit.</t>
  </si>
  <si>
    <t xml:space="preserve"> Anderen zien mij als mbo’er net zo veel als student, als een student op een hbo of universiteit.</t>
  </si>
  <si>
    <t xml:space="preserve"> Ik ben er trots op dat ik op het mbo zit.</t>
  </si>
  <si>
    <t xml:space="preserve"> Weten jouw docenten dat je een ondersteuningsbehoefte hebt?</t>
  </si>
  <si>
    <t xml:space="preserve"> Wat vind je van de hulpmiddelen, aanpassingen en extra begeleiding op school voor jouw ondersteuningsbehoefte?</t>
  </si>
  <si>
    <t xml:space="preserve"> Heb je op school afspraken gemaakt over de hulpmiddelen, aanpassingen en extra begeleiding die je nodig hebt bij jouw ondersteuningsbehoefte?</t>
  </si>
  <si>
    <t xml:space="preserve"> Waarom zijn hier geen afspraken over gemaakt? Kies het antwoord dat het beste bij jouw situatie past.</t>
  </si>
  <si>
    <t xml:space="preserve"> Heb je op stage/je leerwerkplek afspraken gemaakt over de hulpmiddelen, aanpassingen en extra begeleiding die je nodig hebt bij jouw ondersteuningsbehoefte?</t>
  </si>
  <si>
    <t xml:space="preserve"> Weet je op welke hulpmiddelen, aanpassingen en extra begeleiding je recht hebt op school bij jouw ondersteuningsbehoefte?</t>
  </si>
  <si>
    <t xml:space="preserve"> Weet je waar je op school terecht kan als je extra hulpmiddelen, aanpassingen en extra begeleiding nodig hebt bij jouw ondersteuningsbehoefte?</t>
  </si>
  <si>
    <t xml:space="preserve"> Welk rapportcijfer geef je jouw opleiding?</t>
  </si>
  <si>
    <t xml:space="preserve"> Welk rapportcijfer geef je jouw school?</t>
  </si>
  <si>
    <t xml:space="preserve"> Heb je het gevoel dat je bij iemand op school terecht kan als je je niet veilig voelt?</t>
  </si>
  <si>
    <t xml:space="preserve"> Ben je tevreden met wat je school doet tegen discriminatie op school?</t>
  </si>
  <si>
    <t xml:space="preserve"> Ben je tevreden met wat je school doet tegen pesten op school?</t>
  </si>
  <si>
    <t xml:space="preserve"> Wist jij dat je op school een studievereniging kunt beginnen?</t>
  </si>
  <si>
    <t xml:space="preserve"> Lijkt het je leuk om naast school activiteiten te doen met je studiegenoten bij bijvoorbeeld een studievereniging?</t>
  </si>
  <si>
    <t xml:space="preserve"> Als ik vertel dat ik op het mbo zit, reageren mensen daar meestal positief op</t>
  </si>
  <si>
    <t xml:space="preserve"> Vragen docenten wel eens naar jouw mening?</t>
  </si>
  <si>
    <t xml:space="preserve"> Kan je meepraten over hoe het op jouw school beter kan?</t>
  </si>
  <si>
    <t xml:space="preserve"> Ik weet waar ik terecht kan om mijn mening te delen over hoe het beter kan op school.</t>
  </si>
  <si>
    <t xml:space="preserve"> Heb je het gevoel dat school openstaat voor nieuwe voorstellen, activiteiten of ideeën op school?</t>
  </si>
  <si>
    <t xml:space="preserve"> Ik voel me serieus genomen als ik mijn mening geef op school.</t>
  </si>
  <si>
    <t xml:space="preserve"> Denk je dat je weet waar jij, financieel gezien, allemaal recht op hebt als mbo-student?</t>
  </si>
  <si>
    <t xml:space="preserve"> Wist je dat je school een terugkoopregeling heeft voor schoolboeken en licenties die je niet hebt gebruikt?</t>
  </si>
  <si>
    <t xml:space="preserve"> Zijn de schoolkosten zoals je had verwacht? Denk hierbij aan boeken, licenties, werkkleding en werkspullen.</t>
  </si>
  <si>
    <t xml:space="preserve"> Kan je rondkomen van het geld dat je maandelijks in totaal ontvangt (alle inkomsten van bijvoorbeeld studiefinanciering, (bij)baan en ouders bij elkaar)?</t>
  </si>
  <si>
    <t xml:space="preserve"> Maak je je zorgen om je financiële situatie op dit moment?</t>
  </si>
  <si>
    <t xml:space="preserve"> Heb je behoefte aan voorlichting over geldzaken op school? Denk aan informatie over studiefinanciering, het aanvragen van zorgtoeslag enzovoorts.</t>
  </si>
  <si>
    <t xml:space="preserve"> Woon je bij je ouders/verzorgers?</t>
  </si>
  <si>
    <t xml:space="preserve"> Hoe zou je je woning omschrijven?  </t>
  </si>
  <si>
    <t xml:space="preserve"> Wat betaal je maandelijks aan huur?</t>
  </si>
  <si>
    <t xml:space="preserve"> maandelijkse huur inclusief</t>
  </si>
  <si>
    <t xml:space="preserve"> maandelijkse huur exclusief</t>
  </si>
  <si>
    <t xml:space="preserve"> Ben je van plan binnen 1 jaar te verhuizen?</t>
  </si>
  <si>
    <t xml:space="preserve"> Hoe zou je het liefst wonen als je gaat verhuizen? </t>
  </si>
  <si>
    <t xml:space="preserve"> In welke plaats wil je (gaan) wonen? </t>
  </si>
  <si>
    <t xml:space="preserve"> Wat is het maximale budget dat je per maand wilt uitgeven aan een woonruimte? Dit is het bedrag na aftrek van huurtoeslag en inclusief kosten voor gas, water, elektriciteit. </t>
  </si>
  <si>
    <t xml:space="preserve"> Met hoeveel personen wil je samenwonen? Tel jezelf niet mee in het antwoord.</t>
  </si>
  <si>
    <t xml:space="preserve"> Zijn er duidelijke afspraken gemaakt over het gebruik van mobiele telefoons in de klas?</t>
  </si>
  <si>
    <t xml:space="preserve"> Ben je het eens met de afspraken/regels over het gebruik van mobiele telefoons in de klas?</t>
  </si>
  <si>
    <t xml:space="preserve"> Vind jij dat er afspraken moeten worden gemaakt over het gebruik van mobiele telefoons in de klas?</t>
  </si>
  <si>
    <t xml:space="preserve"> Leer je goed omgaan met AI in jouw opleiding?</t>
  </si>
  <si>
    <t xml:space="preserve"> Vind jij dat er genoeg aandacht wordt besteed aan digitale vaardigheden in jouw opleiding?</t>
  </si>
  <si>
    <t xml:space="preserve"> Vind je dat docenten genoeg kennis hebben over de inzet van digitale hulpmiddelen in het onderwijs en de beroepspraktijk?</t>
  </si>
  <si>
    <t xml:space="preserve"> Na je opleiding kan je verder leren of gaan werken. Wat wil jij na je opleiding doen?</t>
  </si>
  <si>
    <t xml:space="preserve"> Wat is voor jou de belangrijkste reden om verder te studeren?.</t>
  </si>
  <si>
    <t xml:space="preserve"> Wat is voor jou de belangrijkste reden om te gaan werken?.</t>
  </si>
  <si>
    <t xml:space="preserve"> Ben je, door je vorige school of opleiding, goed begeleid bij de keuze voor de opleiding die je nu volgt?</t>
  </si>
  <si>
    <t xml:space="preserve"> Ik heb het gevoel dat ik met een mbo-diploma mijn studieloopbaan goed kan afronden en kan beginnen met werk.</t>
  </si>
  <si>
    <t xml:space="preserve"> Vond je het bij het maken van je studiekeuze belangrijk om dicht bij je studie te wonen?</t>
  </si>
  <si>
    <t xml:space="preserve"> Hoelang reis je vanuit je huis naar jouw school (enkele reis)?   </t>
  </si>
  <si>
    <t xml:space="preserve"> Hoe reis je meestal naar school? </t>
  </si>
  <si>
    <t xml:space="preserve"> Ben je tevreden over de reistijd naar jouw school?</t>
  </si>
  <si>
    <t xml:space="preserve"> Ben je tevreden over de bereikbaarheid van jouw school? Zijn er bijvoorbeeld genoeg parkeerplekken en bushaltes?</t>
  </si>
  <si>
    <t xml:space="preserve"> Hoelang reis je vanuit je huis naar jouw huidige/laatste stage (enkele reis)?   </t>
  </si>
  <si>
    <t xml:space="preserve"> Krijg je op tijd informatie over wanneer een examen is?</t>
  </si>
  <si>
    <t xml:space="preserve"> Ik voel me door de lessen goed genoeg voorbereid op de afronding van mijn vakken.</t>
  </si>
  <si>
    <t xml:space="preserve"> Heb je over het algemeen genoeg tijd om een examen te maken?</t>
  </si>
  <si>
    <t xml:space="preserve"> Heb je informatie gekregen over passend examineren?</t>
  </si>
  <si>
    <t xml:space="preserve"> Kun je je toetsen en examens na het maken nog inzien, zodat je weet wat je kunt verbeteren? </t>
  </si>
  <si>
    <t xml:space="preserve"> Heb je genoeg les(uren) per vak om de lesstof goed te begrijpen?</t>
  </si>
  <si>
    <t xml:space="preserve"> Wat vind je van de kwaliteit van de lessen?</t>
  </si>
  <si>
    <t xml:space="preserve"> Heb je voldoende keuzemogelijkheden in je opleiding? Denk aan vakken buiten je eigen opleiding, vakken op een hoger niveau volgen of vertragen of versnellen.</t>
  </si>
  <si>
    <t xml:space="preserve"> Worden er in de lessen voldoende goede voorbeelden uit de praktijk gebruikt die aansluiten bij je toekomstige beroep?</t>
  </si>
  <si>
    <t xml:space="preserve"> De manier waarop mijn docenten lesgeven (zoals uitleg, opdrachten en groepswerk) past goed bij wat ik moet leren voor mijn beroep</t>
  </si>
  <si>
    <t xml:space="preserve"> Op mijn school wordt aandacht besteed aan de mentale gezondheid van studenten.</t>
  </si>
  <si>
    <t xml:space="preserve"> Vind je dat er genoeg aandacht aan mentale gezondheid wordt besteed door jouw opleiding?</t>
  </si>
  <si>
    <t xml:space="preserve"> Op welke manier wil jij het liefst dat er aandacht wordt besteed aan mentale gezondheid op je school?</t>
  </si>
  <si>
    <t xml:space="preserve"> Welk rapportcijfer geef jij jouw mentale gezondheid over het algemeen?   </t>
  </si>
  <si>
    <t xml:space="preserve"> De docenten van mijn opleiding begrijpen mij.</t>
  </si>
  <si>
    <t xml:space="preserve"> Heb je het gevoel dat je bij iemand op jouw opleiding terecht kan als je wilt praten over onderwerpen zoals prestatiedruk, (geld)stress of moeilijke situaties?</t>
  </si>
  <si>
    <t>Ben je een LLO-student?</t>
  </si>
  <si>
    <t xml:space="preserve"> Welk type/vorm opleiding volg je op dit moment?  </t>
  </si>
  <si>
    <t xml:space="preserve"> Heb je op dit moment een werkgever?</t>
  </si>
  <si>
    <t xml:space="preserve"> Wat is de belangrijkste reden dat je deze opleiding bent gaan volgen?  </t>
  </si>
  <si>
    <t xml:space="preserve"> Ben je tevreden over de mogelijkheden vanuit school om je opleiding goed te volgen?</t>
  </si>
  <si>
    <t xml:space="preserve"> De opleiding die ik nu volg sluit aan bij mijn wensen.</t>
  </si>
  <si>
    <t xml:space="preserve"> Wie betaalt jouw opleiding (geheel of voor het grootste deel)? </t>
  </si>
  <si>
    <t xml:space="preserve"> Zou je willen dat JOBmbo of een andere organisatie opkomt voor jouw belangen als LLO-student?</t>
  </si>
  <si>
    <t xml:space="preserve"> Zou je mee willen doen aan bijeenkomsten of onderzoeken om jouw mening over het mbo te geven?</t>
  </si>
  <si>
    <t xml:space="preserve"> Vul hier in wat je je opleiding of school wil meegeven, dan geven wij dit door.</t>
  </si>
  <si>
    <t>Onderwijs en begeleiding: clusterscore gemiddelde</t>
  </si>
  <si>
    <t>Stage (bol) | school: clusterscore gemiddelde</t>
  </si>
  <si>
    <t>Stage (bol) | leerbedrijf: clusterscore gemiddelde</t>
  </si>
  <si>
    <t>Werkplek (bbl) | school: clusterscore gemiddelde</t>
  </si>
  <si>
    <t>Werkplek (bbl) | werkplek: clusterscore gemiddelde</t>
  </si>
  <si>
    <t>Positie: clusterscore gemiddelde</t>
  </si>
  <si>
    <t>module Sociale veiligheid: clusterscore gemiddelde</t>
  </si>
  <si>
    <t>module studentparticipatie: clusterscore gemiddelde</t>
  </si>
  <si>
    <t>module digitalisering: clusterscore gemiddelde</t>
  </si>
  <si>
    <t>module examens: clusterscore gemiddelde</t>
  </si>
  <si>
    <t>module onderwijstijd_en_kwaliteit: clusterscore gemiddelde</t>
  </si>
  <si>
    <t>module welzijn: clusterscore gemiddelde</t>
  </si>
  <si>
    <t>variabelenaam</t>
  </si>
  <si>
    <t>antwoordcategorieën</t>
  </si>
  <si>
    <t>Brinnummer onderwijsinstelling</t>
  </si>
  <si>
    <t>Brin</t>
  </si>
  <si>
    <t>Naam onderwijsinstelling</t>
  </si>
  <si>
    <t>Leerweg</t>
  </si>
  <si>
    <t>Crebonummer opleiding</t>
  </si>
  <si>
    <t>Naam opleiding</t>
  </si>
  <si>
    <t>Code opleidingsdomein</t>
  </si>
  <si>
    <t>Naam opleidingsdomein</t>
  </si>
  <si>
    <t>Beroepsopleidingscode</t>
  </si>
  <si>
    <t>Naam beroepsopleiding</t>
  </si>
  <si>
    <t>Kwalificatiedossier</t>
  </si>
  <si>
    <t>weegfac1</t>
  </si>
  <si>
    <t>Weegfactor</t>
  </si>
  <si>
    <t>geslacht</t>
  </si>
  <si>
    <t>Leeftijd 31 december</t>
  </si>
  <si>
    <t>Instellingslabel 1</t>
  </si>
  <si>
    <t>Naam instellingslabel 1</t>
  </si>
  <si>
    <t>Instellingslabel 2</t>
  </si>
  <si>
    <t>Naam instellingslabel 2</t>
  </si>
  <si>
    <t>Instellingslabel 3</t>
  </si>
  <si>
    <t>Naam instellingslabel 3</t>
  </si>
  <si>
    <t>invuldatum1</t>
  </si>
  <si>
    <t>Datum eerste enquêteactiviteit (jjjjmmdd)</t>
  </si>
  <si>
    <t>invuldatum2</t>
  </si>
  <si>
    <t>Datum laatste enquêteactiviteit (jjjjmmdd)</t>
  </si>
  <si>
    <t>1 Nederlands; 2 Engels; 3 Papiaments; 4 NT2</t>
  </si>
  <si>
    <t>0 onbekend; 1 entree-opleiding; 2 niveau 2; 3 niveau 3; 4 niveau 4</t>
  </si>
  <si>
    <t>1 man; 2 vrouw; 3 overig</t>
  </si>
  <si>
    <t>1) t/m 17; 2) 18-19; 3) 20-21; 4) 22-25; 5) 26+</t>
  </si>
  <si>
    <t>1 Ja, ik loop op dit moment stage/bpv 
2 Ja, ik heb stage/bpv gelopen maar doe dat nu niet 
3 Nee</t>
  </si>
  <si>
    <t>1 Nee 
2 Ja 
3 Niet van toepassing</t>
  </si>
  <si>
    <t>1 Nee 
2 Ja 
3 Weet ik niet</t>
  </si>
  <si>
    <t xml:space="preserve">1 Ja 
2 Nee </t>
  </si>
  <si>
    <t>1 Nee, mijn taken pasten bij mijn werk als stagiair 
2 Ja, ik kreeg te makkelijke taken 
3 Ja, ik kreeg te moeilijke taken 
4 Ja, mijn taken pasten niet bij mijn opleiding 
5 Weet ik niet</t>
  </si>
  <si>
    <t xml:space="preserve"> Heb je (behoefte aan) extra ondersteuning door een of meer bijzondere omstandigheden, beperkingen, ziektes of aandoeningen?</t>
  </si>
  <si>
    <t>1 Ja, mijn docenten weten dat ik een ondersteuningsbehoefte heb 
2 Nee, mijn docenten weten niet dat ik een ondersteuningsbehoefte heb 
3 Ik weet niet of mijn docenten weten dat ik een ondersteuningsbehoefte heb</t>
  </si>
  <si>
    <t>[rapportcijfer: 1 – 10]</t>
  </si>
  <si>
    <t xml:space="preserve">1 Het is niet duidelijk met wie ik daarover kan praten 
2 Het is niet duidelijk hoe school mij kan ondersteunen
3 School heeft mij geen informatie gegeven over hoe ze mij kunnen ondersteunen 
4 Ik ben pas later tijdens mijn opleiding erachter gekomen dat ik een ondersteuningsbehoefte heb en heb dat niet tegen school gezegd 
5 Ik wil zelf geen ondersteuning 
6 Anders </t>
  </si>
  <si>
    <t>1 Ja 
2 Nee (dit wilde ik niet) 
3 Nee (ik wist niet dat het kon) 
4 Weet ik niet 
5 Niet van toepassing (ik heb geen hulpmiddelen en aanpassingen nodig)</t>
  </si>
  <si>
    <t>Geautomatiseerd door het enquêtesysteem geselecteerde module</t>
  </si>
  <si>
    <t>1 Sociale veiligheid 
2 Positie mbo-studenten 
3 Studentparticipatie 
4 Geldzaken 
5 Studentenhuisvesting 
6 Digitalisering 
7 Doorstroom 
8 Reisafstand 
9 Examens 
10 Onderwijstijd en -kwaliteit 
11 LLO-studenten 
12 Welzijn</t>
  </si>
  <si>
    <t>0 Nee 1 Ja</t>
  </si>
  <si>
    <t xml:space="preserve">1 Kamer waarbij je douche, toilet en/of keuken deelt met anderen 
2 Eénkamerwoning/studio, waarbij je douche, toilet en/of keuken niet deelt met anderen 
3 Appartement/huis met meerdere kamers voor mijzelf/gedeeld met mijn partner 
4 Anders </t>
  </si>
  <si>
    <t>1 Ik betaal huur 2 Ik heb een koopwoning 3 Weet ik niet/wil ik niet zeggen</t>
  </si>
  <si>
    <t xml:space="preserve">1 Bij ouders/verzorgers 
2 Kamer waarbij je douche, toilet en/of keuken deelt met anderen 
3 Eénkamerwoning/studio, waarbij je douche, toilet en/of keuken niet deelt met anderen 
4 Appartement/huis met meerdere kamers voor mijzelf/gedeeld met mijn partner 
5 Anders </t>
  </si>
  <si>
    <t>0 niet ingevuld 1 in Nederland 2 in het buitenland 3 weet ik niet</t>
  </si>
  <si>
    <t xml:space="preserve">1 Minder dan €300 
2 € 300 - €400 
3 € 400 - €500 
4 € 500 - €600 
5 € 600 - €700 
6 € 700 - €800 
7 € 800 - €900 
8 € 900 - €1.000 
9 Meer dan € 1.000 
10 N.v.t. / weet ik niet </t>
  </si>
  <si>
    <t xml:space="preserve">1 Verder studeren op het mbo (op een ander mbo-niveau of in een andere richting)  
2 Verder studeren op het hbo 
3 Gaan werken 
4 Een tussenjaar nemen 
5 Anders/Ik weet het nog niet </t>
  </si>
  <si>
    <t xml:space="preserve">1 Ik denk dat ik met een extra studie meer kans heb op werk 
2 Ik denk dat ik met een extra studie meer kan verdienen 
3 Ik wil graag een extra studie doen uit interesse 
4 Ik wil (nog) niet gaan werken  
5 Anders  </t>
  </si>
  <si>
    <t xml:space="preserve">1 Ik wil werken zodat ik nu salaris krijg 
2 Ik wil werken omdat graag met mijn beroep aan de slag wil 
3 Ik wil niet meer studeren 
4 Anders  </t>
  </si>
  <si>
    <t xml:space="preserve">1 0-20 minuten 
2 20-40 minuten 
3 40 minuten tot één uur 
4 één tot twee uur 
5 langer dan twee uur </t>
  </si>
  <si>
    <t xml:space="preserve">1 Lopend 
2 Met de fiets 
3 Met een fatbike/scooter   
4 Met de auto (samen met anderen) 
5 Met het ov (bus, trein, tram, metro) </t>
  </si>
  <si>
    <t xml:space="preserve">1 Ja, maar alleen mijn eigen antwoorden   
2 Ja, maar alleen de vragen 
3 Ja, zowel mijn eigen antwoorden als de vragen 
4 Nee, ik mag niets inzien 
5 Weet ik niet </t>
  </si>
  <si>
    <t xml:space="preserve">1 Via een apart vak  
2 Tijdens burgerschap  
3 Tijdens SLB/mentorles  
4 Via een keuzedeel  
5 Evenementen op school  
6 Zorgcoaches 
7 Anders   </t>
  </si>
  <si>
    <t xml:space="preserve">1 Ik volg een volledige BBL-opleiding die ik afsluit met een diploma  
2 Ik volg een volledige opleiding in de derde leerweg (flexibele leerroute of niet-bekostigde leerweg) en sluit die af met een diploma 
3 Ik volg één of meerdere onderdelen die ik afsluit met een certificaat 
4 Ik volg één of meerdere onderdelen die ik afsluit met een mbo-verklaring 
5 Anders </t>
  </si>
  <si>
    <t xml:space="preserve">1 Het moest van mijn werkgever 
2 Het mocht van mijn werkgever  
3 Ik wil mijzelf verder ontwikkelen binnen mijn beroep 
4 Ik wil een ander beroep gaan uitoefenen 
5 Omdat ik het leuk vind 
6 Ik wil een diploma halen 
7 Anders  </t>
  </si>
  <si>
    <t xml:space="preserve">1 Mijn werkgever 
2 Ikzelf/Iemand uit mijn omgeving (familie/verzorgers)  
3 Via het O&amp;O fonds, of een ander fonds 
4 Via een subsidie of andere vergoeding (van de gemeente, provincie of overheid) 
5 Anders  </t>
  </si>
  <si>
    <t>variabele label</t>
  </si>
  <si>
    <t>1 Ja 
2 Nee 
3 Weet ik niet</t>
  </si>
  <si>
    <t>1 Ja 
2 Nee 
3 Dat wil ik niet zeggen</t>
  </si>
  <si>
    <t>1 Ja 
2 Nee 
3 Weet ik niet 
4 Niet van toepassing (ik heb geen hulpmiddelen en aanpassingen nodig</t>
  </si>
  <si>
    <t>1 Ja 
2 Nee 
3 Ik wist hiervoor niet wat passend examineren is</t>
  </si>
  <si>
    <t>studentenhuisvesting_07c</t>
  </si>
  <si>
    <t>[Plaatsnamen in Nederland]</t>
  </si>
  <si>
    <t>niveau</t>
  </si>
  <si>
    <t xml:space="preserve">1 Sociale veiligheid 
2 Positie mbo-studenten 
3 Studentparticipatie 
4 Geldzaken 
5 Studentenhuisvesting 
6 Digitalisering 
7 Doorstroom 
8 Reisafstand 
9 Examens 
10 Onderwijstijd en -kwaliteit </t>
  </si>
  <si>
    <t xml:space="preserve">1.	0-20 minuten  
2.	20-40 minuten 
3.	40 minuten tot één uur 
4.	één tot twee uur 
5.	langer dan twee uur </t>
  </si>
  <si>
    <t>[grid5: 1 heel slecht – 5 heel goed - 6 ik krijg geen lessen Nederlands]</t>
  </si>
  <si>
    <t>[grid5: 1 heel slecht – 5 heel goed - 6 ik krijg geen lessen rekenen]</t>
  </si>
  <si>
    <t>[grid5: 1 heel slecht – 5 heel goed - 6 ik krijg geen lessen Engels]</t>
  </si>
  <si>
    <t>[grid5: 1 heel slecht – 5 heel goed - 6 ik krijg geen burgerschap]</t>
  </si>
  <si>
    <t>[grid5: 1 heel slecht – 5 heel goed]</t>
  </si>
  <si>
    <t>[grid5: 1 heel slecht – 5 heel goed - 6 niet van toepassing/weet ik niet]</t>
  </si>
  <si>
    <t>[grid5: 1 helemaal niet – 5 ja, zeker – 6 Dat wil ik niet zeggen]</t>
  </si>
  <si>
    <t xml:space="preserve">[grid5: 1 heel moeilijk – 5 heel makkelijk] </t>
  </si>
  <si>
    <t xml:space="preserve">[grid5: 1 heel slecht – 5 heel goed] </t>
  </si>
  <si>
    <t xml:space="preserve">[grid5: 1 helemaal niet – 5 ja, zeker -6 Dat wil ik niet zeggen] </t>
  </si>
  <si>
    <t>[grid5: 1 helemaal niet - 5 ja, zeker]</t>
  </si>
  <si>
    <t>[grid5: 1 helemaal niet – 5 ja, zeker]</t>
  </si>
  <si>
    <t>[grid5: 1 helemaal niet – 5 ja, zeker - 6 Weet ik niet] </t>
  </si>
  <si>
    <t>[grid5: 1 helemaal niet – 5 ja, zeker - 6 Niet van toepassing] </t>
  </si>
  <si>
    <t>[grid5: 1 kosten zijn veel hoger dan ik dacht – 5 kosten zijn veel lager dan ik dacht - 6 mijn werkgever betaalt mijn schoolkosten] </t>
  </si>
  <si>
    <t>[grid5: 1 zeer makkelijk – 5 zeer moeilijk] </t>
  </si>
  <si>
    <t>[grid5: 1 helemaal niet – 5 ja, zeker - 6 ik heb nog geen examens]  </t>
  </si>
  <si>
    <t>[grid5: 1 heel slecht – 5 heel goed] </t>
  </si>
  <si>
    <t>[grid5: 1 helemaal niet – 5 ja, zeker - 6 Weet ik niet]  </t>
  </si>
  <si>
    <t>[1 – 10 - 11 Dat wil ik niet zeggen]</t>
  </si>
  <si>
    <t>[grid5: 1 helemaal niet – 5 ja, zeker - 6 Dat wil ik niet zeggen] </t>
  </si>
  <si>
    <t>[grid5: 1 helemaal niet – 5 ja, zeker]  </t>
  </si>
  <si>
    <t>[grid5: 1 helemaal niet – 5 ja, zeker]   </t>
  </si>
  <si>
    <t>q_studentenhuisvesting_01</t>
  </si>
  <si>
    <t>q_studentenhuisvesting_03</t>
  </si>
  <si>
    <t>q_studentenhuisvesting_04</t>
  </si>
  <si>
    <t>q_studentenhuisvesting_05</t>
  </si>
  <si>
    <t xml:space="preserve"> Iemand heeft iets van mij gestolen of vernield [Heb jij zelf een van de volgende situaties afgelopen schooljaar op school meegemaakt? Dit kan zowel online als in het echt zijn geweest:]</t>
  </si>
  <si>
    <t xml:space="preserve"> Ik heb geen van deze situaties meegemaakt [Heb jij zelf een van de volgende situaties afgelopen schooljaar op school meegemaakt? Dit kan zowel online als in het echt zijn geweest:]</t>
  </si>
  <si>
    <t xml:space="preserve"> Dat wil ik niet zeggen [Heb jij zelf een van de volgende situaties afgelopen schooljaar op school meegemaakt? Dit kan zowel online als in het echt zijn geweest]</t>
  </si>
  <si>
    <t xml:space="preserve"> Anders [Heb jij zelf een van de volgende situaties afgelopen schooljaar op school meegemaakt? Dit kan zowel online als in het echt zijn geweest]</t>
  </si>
  <si>
    <t xml:space="preserve"> Iemand deed mij expres lichamelijk pijn [Heb jij zelf een van de volgende situaties afgelopen schooljaar op school meegemaakt? Dit kan zowel online als in het echt zijn geweest]</t>
  </si>
  <si>
    <t xml:space="preserve"> Ik heb seksueel grensoverschrijdend gedrag meegemaakt [Heb jij zelf een van de volgende situaties afgelopen schooljaar op school meegemaakt? Dit kan zowel online als in het echt zijn geweest]</t>
  </si>
  <si>
    <t xml:space="preserve"> Ik ben gechanteerd [Heb jij zelf een van de volgende situaties afgelopen schooljaar op school meegemaakt? Dit kan zowel online als in het echt zijn geweest]</t>
  </si>
  <si>
    <t xml:space="preserve"> Ik ben geïntimideerd [Heb jij zelf een van de volgende situaties afgelopen schooljaar op school meegemaakt? Dit kan zowel online als in het echt zijn geweest]</t>
  </si>
  <si>
    <t xml:space="preserve"> Ik ben bedreigd [Heb jij zelf een van de volgende situaties afgelopen schooljaar op school meegemaakt? Dit kan zowel online als in het echt zijn geweest]</t>
  </si>
  <si>
    <t xml:space="preserve"> Ik ben gediscrimineerd [Heb jij zelf een van de volgende situaties afgelopen schooljaar op school meegemaakt? Dit kan zowel online als in het echt zijn geweest]</t>
  </si>
  <si>
    <t>Ik ben gepest [Heb jij zelf een van de volgende situaties afgelopen schooljaar op school meegemaakt? Dit kan zowel online als in het echt zijn geweest]</t>
  </si>
  <si>
    <t xml:space="preserve"> Activiteiten om het werkveld te leren kennen (bedrijfsbezoek, gastles) [Wat hielp jou bij het kiezen van wat je na je opleiding gaat doen?]</t>
  </si>
  <si>
    <t xml:space="preserve"> Informatie over de kans op werk en salaris  [Wat hielp jou bij het kiezen van wat je na je opleiding gaat doen?]</t>
  </si>
  <si>
    <t xml:space="preserve"> Open dagen  [Wat hielp jou bij het kiezen van wat je na je opleiding gaat doen?]</t>
  </si>
  <si>
    <t xml:space="preserve"> Meeloopdagen  [Wat hielp jou bij het kiezen van wat je na je opleiding gaat doen?]</t>
  </si>
  <si>
    <t xml:space="preserve"> Keuzedeel hbo  [Wat hielp jou bij het kiezen van wat je na je opleiding gaat doen?]</t>
  </si>
  <si>
    <t xml:space="preserve"> Gesprekken met school over de mogelijkheden  [Wat hielp jou bij het kiezen van wat je na je opleiding gaat doen?]</t>
  </si>
  <si>
    <t xml:space="preserve"> Gesprekken met school over wat bij mij past  [Wat hielp jou bij het kiezen van wat je na je opleiding gaat doen?]</t>
  </si>
  <si>
    <t xml:space="preserve"> Met ouders/verzorgers praten  [Wat hielp jou bij het kiezen van wat je na je opleiding gaat doen?]</t>
  </si>
  <si>
    <t xml:space="preserve"> Gesprekken met vrienden/klasgenoten  [Wat hielp jou bij het kiezen van wat je na je opleiding gaat doen?]</t>
  </si>
  <si>
    <t xml:space="preserve"> Gesprekken met mensen die al werken  [Wat hielp jou bij het kiezen van wat je na je opleiding gaat doen?]</t>
  </si>
  <si>
    <t xml:space="preserve"> Anders  [Wat hielp jou bij het kiezen van wat je na je opleiding gaat doen?]</t>
  </si>
  <si>
    <t xml:space="preserve"> Ik heb nog geen keuze gemaakt  [Wat hielp jou bij het kiezen van wat je na je opleiding gaat doen?]</t>
  </si>
  <si>
    <t xml:space="preserve"> Ik kan vrijstellingen krijgen door een eerdere opleiding of werkervaring [Welke mogelijkheden worden door school aangeboden om de opleiding goed te volgen?]</t>
  </si>
  <si>
    <t xml:space="preserve"> Ik kan de opleiding (deels) online volgen [Welke mogelijkheden worden door school aangeboden om de opleiding goed te volgen?]</t>
  </si>
  <si>
    <t xml:space="preserve"> Ik kan de opleiding op mijn eigen tempo volgen [Welke mogelijkheden worden door school aangeboden om de opleiding goed te volgen?]</t>
  </si>
  <si>
    <t xml:space="preserve"> Ik kan zelf bepalen wanneer ik lessen volg [Welke mogelijkheden worden door school aangeboden om de opleiding goed te volgen?]</t>
  </si>
  <si>
    <t xml:space="preserve"> Ik kan de opleiding volgen in modules [Welke mogelijkheden worden door school aangeboden om de opleiding goed te volgen?]</t>
  </si>
  <si>
    <t xml:space="preserve"> Ik kan de examens afleggen op mijn werkplek [Welke mogelijkheden worden door school aangeboden om de opleiding goed te volgen?]</t>
  </si>
  <si>
    <t xml:space="preserve"> Er worden geen mogelijkheden aangeboden, maar dat mis ik wel [Welke mogelijkheden worden door school aangeboden om de opleiding goed te volgen?]</t>
  </si>
  <si>
    <t xml:space="preserve"> Er worden geen mogelijkheden aangeboden, maar dit heb ik ook niet nodig [Welke mogelijkheden worden door school aangeboden om de opleiding goed te volgen?]</t>
  </si>
  <si>
    <t xml:space="preserve"> Anders [Welke mogelijkheden worden door school aangeboden om de opleiding goed te volgen?]</t>
  </si>
  <si>
    <t xml:space="preserve"> Het krijgen van (meer) vrijstellingen door een eerdere opleiding of werkervaring [Welke mogelijkheden zouden het volgen van de opleiding (nog) makkelijker maken?]</t>
  </si>
  <si>
    <t xml:space="preserve"> Het (meer) online volgen van de opleiding [Welke mogelijkheden zouden het volgen van de opleiding (nog) makkelijker maken?]</t>
  </si>
  <si>
    <t xml:space="preserve"> Het (meer) volgen van de opleiding op mijn eigen tempo [Welke mogelijkheden zouden het volgen van de opleiding (nog) makkelijker maken?]</t>
  </si>
  <si>
    <t xml:space="preserve"> Zelf (meer) kunnen bepalen wanneer ik lessen volg [Welke mogelijkheden zouden het volgen van de opleiding (nog) makkelijker maken?]</t>
  </si>
  <si>
    <t xml:space="preserve"> De opleiding (meer) in modules kunnen volgen [Welke mogelijkheden zouden het volgen van de opleiding (nog) makkelijker maken?]</t>
  </si>
  <si>
    <t xml:space="preserve"> De examens (meer) kunnen afleggen op mijn werkplek [Welke mogelijkheden zouden het volgen van de opleiding (nog) makkelijker maken?]</t>
  </si>
  <si>
    <t xml:space="preserve"> Anders [Welke mogelijkheden zouden het volgen van de opleiding (nog) makkelijker maken?]</t>
  </si>
  <si>
    <t xml:space="preserve"> Ik mis niets [Welke mogelijkheden zouden het volgen van de opleiding (nog) makkelijker maken?]</t>
  </si>
  <si>
    <t>Thema of module</t>
  </si>
  <si>
    <t>Lessen</t>
  </si>
  <si>
    <t>Onderwijs en begeleiding</t>
  </si>
  <si>
    <t>Medezeggenschap</t>
  </si>
  <si>
    <t>BPV: stage/leerwerkplek | Leerwerkplek (bbl)</t>
  </si>
  <si>
    <t>Ondersteuningsbehoefte</t>
  </si>
  <si>
    <t>BPV: stage/leerwerkplek | Stage (bol)</t>
  </si>
  <si>
    <t>Algemene tevredenheid</t>
  </si>
  <si>
    <t>2026/2027: Werkagenda/Stagepact | Omgeving, sfeer en veiligheid</t>
  </si>
  <si>
    <t>2026/2027: Werkagenda/Stagepact | Positie mbo-studenten</t>
  </si>
  <si>
    <t xml:space="preserve"> In welke plaats wil je (gaan) wonen?</t>
  </si>
  <si>
    <t xml:space="preserve"> Ik woon in de buurt van mijn opleiding [Waarom woon je bij je ouders/verzorgers?] </t>
  </si>
  <si>
    <t xml:space="preserve"> Het is goedkoper [Waarom woon je bij je ouders/verzorgers?]</t>
  </si>
  <si>
    <t xml:space="preserve"> Ik kan geen woonruimte vinden [Waarom woon je bij je ouders/verzorgers?]</t>
  </si>
  <si>
    <t xml:space="preserve"> Ik heb geen behoefte om uit huis te gaan [Waarom woon je bij je ouders/verzorgers?]</t>
  </si>
  <si>
    <t xml:space="preserve"> Mijn ouders/verzorgers vinden het geen goed idee [Waarom woon je bij je ouders/verzorgers?]</t>
  </si>
  <si>
    <t xml:space="preserve"> Ik vind mezelf te jong om uit huis te gaan [Waarom woon je bij je ouders/verzorgers?]</t>
  </si>
  <si>
    <t xml:space="preserve"> Persoonlijke omstandigheden [Waarom woon je bij je ouders/verzorgers?]</t>
  </si>
  <si>
    <t xml:space="preserve"> Ik weet niet zeker of ik mijn opleiding wil afmaken [Waarom woon je bij je ouders/verzorgers?]</t>
  </si>
  <si>
    <t xml:space="preserve"> Anders [Waarom woon je bij je ouders/verzorgers?]</t>
  </si>
  <si>
    <t xml:space="preserve"> Ik kan de opleiding volgen onder werktijd [Welke mogelijkheden biedt jouw werkgever aan om de opleiding te kunnen volgen]</t>
  </si>
  <si>
    <t xml:space="preserve"> Mijn werkgever betaalt de opleiding [Welke mogelijkheden biedt jouw werkgever aan om de opleiding te kunnen volgen]</t>
  </si>
  <si>
    <t xml:space="preserve"> Ik kan de vaardigheden voor mijn opleiding aantonen op mijn werkplek [Welke mogelijkheden biedt jouw werkgever aan om de opleiding te kunnen volgen]</t>
  </si>
  <si>
    <t xml:space="preserve"> Mijn werkgever laat mij nieuwe werkervaring opdoen die past bij mijn opleiding [Welke mogelijkheden biedt jouw werkgever aan om de opleiding te kunnen volgen]</t>
  </si>
  <si>
    <t xml:space="preserve"> Mijn werkgever draagt niet bij aan mijn opleiding [Welke mogelijkheden biedt jouw werkgever aan om de opleiding te kunnen volgen]</t>
  </si>
  <si>
    <t xml:space="preserve"> Anders [Welke mogelijkheden biedt jouw werkgever aan om de opleiding te kunnen volgen]</t>
  </si>
  <si>
    <t>Module | Sociale veiligheid</t>
  </si>
  <si>
    <t>Module | Positie mbo-studenten</t>
  </si>
  <si>
    <t>Module | Studentparticipatie</t>
  </si>
  <si>
    <t>Module | Geldzaken</t>
  </si>
  <si>
    <t>Module | Studentenhuisvesting</t>
  </si>
  <si>
    <t>Module | Digitalisering</t>
  </si>
  <si>
    <t>Module | Doorstroom</t>
  </si>
  <si>
    <t>Module | Reisafstand opleiding</t>
  </si>
  <si>
    <t>Module | Examens</t>
  </si>
  <si>
    <t>Module | Onderwijstijd en kwaliteit</t>
  </si>
  <si>
    <t>Module |Welzijn</t>
  </si>
  <si>
    <t>Module | LLO-studenten</t>
  </si>
  <si>
    <t>Cluster Onderwijs en begeleiding</t>
  </si>
  <si>
    <t>Na de opleiding moet je kiezen: verder leren of gaan werken. Hoe helpt je school je bij deze keuze?</t>
  </si>
  <si>
    <t>Cluster Stage (bol) | school</t>
  </si>
  <si>
    <t>Cluster Stage (bol) | leerbedrijf</t>
  </si>
  <si>
    <t>Cluster Werkplek (bbl) | school</t>
  </si>
  <si>
    <t>Cluster Werkplek (bbl) | werkplek</t>
  </si>
  <si>
    <t>Cluster Positie mbo-studenten</t>
  </si>
  <si>
    <t>Themas</t>
  </si>
  <si>
    <t>Cluster Sociale veiligheid</t>
  </si>
  <si>
    <t>Cluster Studentparticipatie</t>
  </si>
  <si>
    <t>Kan je meepraten over hoe het op jouw school beter kan?</t>
  </si>
  <si>
    <t>Vragen docenten wel eens naar jouw mening?</t>
  </si>
  <si>
    <t>Heb je het gevoel dat school openstaat voor nieuwe voorstellen, activiteiten of ideeën op school?</t>
  </si>
  <si>
    <t>Ik weet waar ik terecht kan om mijn mening te delen over hoe het beter kan op school.</t>
  </si>
  <si>
    <t>Ik voel me serieus genomen als ik mijn mening geef op school.</t>
  </si>
  <si>
    <t>Cluster Digitalisering</t>
  </si>
  <si>
    <t>Cluster Examens</t>
  </si>
  <si>
    <t>Cluster Onderwijstijd en -kwaliteit</t>
  </si>
  <si>
    <t>Cluster Welzijn</t>
  </si>
  <si>
    <t>Vind je dat er genoeg aandacht aan mentale gezondheid wordt besteed door jouw opleiding?</t>
  </si>
  <si>
    <t>De docenten van mijn opleiding begrijpen mij.</t>
  </si>
  <si>
    <t>Heb je het gevoel dat je bij iemand op jouw opleiding terecht kan als je wilt praten over onderwerpen zoals prestatiedruk, (geld)stress of moeilijke situaties?</t>
  </si>
  <si>
    <t>Modules</t>
  </si>
  <si>
    <t>Variabelen op basis waarvan de clusterscores zijn berekend</t>
  </si>
  <si>
    <t>positie_volgorde_1</t>
  </si>
  <si>
    <t>positie_volgorde_2</t>
  </si>
  <si>
    <t>positie_volgorde_3</t>
  </si>
  <si>
    <t xml:space="preserve"> Module positie mbo-studenten: eerste vraag die gesteld is</t>
  </si>
  <si>
    <t xml:space="preserve"> Module positie mbo-studenten: tweede vraag die gesteld is</t>
  </si>
  <si>
    <t xml:space="preserve"> Module positie mbo-studenten: derde vraag die gesteld is</t>
  </si>
  <si>
    <t>1 positie_02 2 positie_03 3 positie_04</t>
  </si>
  <si>
    <t>Dankzij een landelijke deelname aan de JOB-monitor van bijna vijftig procent is de scheefheid van de respons ten opzichte van de populatie niet zo groot. Omdat deze echter op cruciale kenmerken nog altijd verschilt, en deze verschillen medebepalend zijn voor de tevredenheid, is een weegfactor vastgesteld. Hiervoor is de verdeling van de respons vergeleken met de populatie wat betreft opleidingsdomein, instelling, geslacht, niveau en leerweg. Om ervoor te zorgen dat de resultaten representatief zijn voor alle Nederlandse mbo-studenten, is de weegfactor zodanig berekend dat de antwoorden van ondervertegenwoordigde groepen zwaarder meetellen en die van oververtegenwoordigde groepen juist minder.</t>
  </si>
  <si>
    <t>VOORBEELD I: vijf studenten hebben de vraag beantwoord, elke antwoordmogelijkheid is 1 keer ingevuld.</t>
  </si>
  <si>
    <t>omschrijving</t>
  </si>
  <si>
    <t>score</t>
  </si>
  <si>
    <t>weegfactor student</t>
  </si>
  <si>
    <t>heel slecht</t>
  </si>
  <si>
    <t>slecht</t>
  </si>
  <si>
    <t>neutraal</t>
  </si>
  <si>
    <t>goed</t>
  </si>
  <si>
    <r>
      <t xml:space="preserve">Om verschillen in uitkomsten met andere publicaties te voorkomen, adviseren wij en het geraadpleegde deskundigenpanel u bij het berekenen van gemiddelden en/of procentuele verdelingen </t>
    </r>
    <r>
      <rPr>
        <u/>
        <sz val="9"/>
        <color theme="1"/>
        <rFont val="Trebuchet MS"/>
        <family val="2"/>
      </rPr>
      <t>te allen tijde</t>
    </r>
    <r>
      <rPr>
        <sz val="9"/>
        <color theme="1"/>
        <rFont val="Trebuchet MS"/>
        <family val="2"/>
      </rPr>
      <t xml:space="preserve"> de meegeleverde weegfactor te gebruiken. In de kolommen </t>
    </r>
    <r>
      <rPr>
        <b/>
        <sz val="9"/>
        <color rgb="FFFF0000"/>
        <rFont val="Trebuchet MS"/>
        <family val="2"/>
      </rPr>
      <t>C</t>
    </r>
    <r>
      <rPr>
        <sz val="9"/>
        <color theme="1"/>
        <rFont val="Trebuchet MS"/>
        <family val="2"/>
      </rPr>
      <t xml:space="preserve">, </t>
    </r>
    <r>
      <rPr>
        <b/>
        <sz val="9"/>
        <color rgb="FFFF0000"/>
        <rFont val="Trebuchet MS"/>
        <family val="2"/>
      </rPr>
      <t>D</t>
    </r>
    <r>
      <rPr>
        <sz val="9"/>
        <color theme="1"/>
        <rFont val="Trebuchet MS"/>
        <family val="2"/>
      </rPr>
      <t xml:space="preserve">, </t>
    </r>
    <r>
      <rPr>
        <b/>
        <sz val="9"/>
        <color rgb="FFFF0000"/>
        <rFont val="Trebuchet MS"/>
        <family val="2"/>
      </rPr>
      <t>E</t>
    </r>
    <r>
      <rPr>
        <sz val="9"/>
        <color theme="1"/>
        <rFont val="Trebuchet MS"/>
        <family val="2"/>
      </rPr>
      <t xml:space="preserve"> en </t>
    </r>
    <r>
      <rPr>
        <b/>
        <sz val="9"/>
        <color rgb="FFFF0000"/>
        <rFont val="Trebuchet MS"/>
        <family val="2"/>
      </rPr>
      <t>F</t>
    </r>
    <r>
      <rPr>
        <sz val="9"/>
        <color theme="1"/>
        <rFont val="Trebuchet MS"/>
        <family val="2"/>
      </rPr>
      <t xml:space="preserve"> van dit werkblad ziet u voorbeelden van de toepassing hiervan in een Excel-bestand. Om de effecten in dit voorbeeld te benadrukken, is bewust voor een grove spreiding tussen de 'toegekende' weegfactoren gekozen.</t>
    </r>
  </si>
  <si>
    <t>heel goed</t>
  </si>
  <si>
    <t>ongewogen</t>
  </si>
  <si>
    <t>gewogen, methode 1</t>
  </si>
  <si>
    <t>gewogen, methode 2</t>
  </si>
  <si>
    <t>gemiddelde</t>
  </si>
  <si>
    <r>
      <t xml:space="preserve">Voor het berekenen van een </t>
    </r>
    <r>
      <rPr>
        <u/>
        <sz val="9"/>
        <color theme="1"/>
        <rFont val="Trebuchet MS"/>
        <family val="2"/>
      </rPr>
      <t>gewogen gemiddelde</t>
    </r>
    <r>
      <rPr>
        <sz val="9"/>
        <color theme="1"/>
        <rFont val="Trebuchet MS"/>
        <family val="2"/>
      </rPr>
      <t xml:space="preserve"> geldt het volgende:
SOM(</t>
    </r>
    <r>
      <rPr>
        <b/>
        <sz val="9"/>
        <color rgb="FF00B050"/>
        <rFont val="Trebuchet MS"/>
        <family val="2"/>
      </rPr>
      <t>de gescoorde waarde van een antwoord op een vraag</t>
    </r>
    <r>
      <rPr>
        <sz val="9"/>
        <color theme="1"/>
        <rFont val="Trebuchet MS"/>
        <family val="2"/>
      </rPr>
      <t xml:space="preserve"> X </t>
    </r>
    <r>
      <rPr>
        <b/>
        <sz val="9"/>
        <color rgb="FF00B050"/>
        <rFont val="Trebuchet MS"/>
        <family val="2"/>
      </rPr>
      <t>de bijbehorende weegfactor</t>
    </r>
    <r>
      <rPr>
        <sz val="9"/>
        <color theme="1"/>
        <rFont val="Trebuchet MS"/>
        <family val="2"/>
      </rPr>
      <t>) ÷ SOM(</t>
    </r>
    <r>
      <rPr>
        <b/>
        <sz val="9"/>
        <color rgb="FF00B050"/>
        <rFont val="Trebuchet MS"/>
        <family val="2"/>
      </rPr>
      <t>alle weegfactoren binnen de selectie</t>
    </r>
    <r>
      <rPr>
        <sz val="9"/>
        <color theme="1"/>
        <rFont val="Trebuchet MS"/>
        <family val="2"/>
      </rPr>
      <t xml:space="preserve">)
Zie ook de formules in </t>
    </r>
    <r>
      <rPr>
        <b/>
        <sz val="9"/>
        <color rgb="FFFF0000"/>
        <rFont val="Trebuchet MS"/>
        <family val="2"/>
      </rPr>
      <t>E11</t>
    </r>
    <r>
      <rPr>
        <sz val="9"/>
        <rFont val="Trebuchet MS"/>
        <family val="2"/>
      </rPr>
      <t xml:space="preserve"> / </t>
    </r>
    <r>
      <rPr>
        <b/>
        <sz val="9"/>
        <color rgb="FFFF0000"/>
        <rFont val="Trebuchet MS"/>
        <family val="2"/>
      </rPr>
      <t>E32</t>
    </r>
    <r>
      <rPr>
        <sz val="9"/>
        <rFont val="Trebuchet MS"/>
        <family val="2"/>
      </rPr>
      <t xml:space="preserve"> en/of </t>
    </r>
    <r>
      <rPr>
        <b/>
        <sz val="9"/>
        <color rgb="FFFF0000"/>
        <rFont val="Trebuchet MS"/>
        <family val="2"/>
      </rPr>
      <t>F11</t>
    </r>
    <r>
      <rPr>
        <sz val="9"/>
        <rFont val="Trebuchet MS"/>
        <family val="2"/>
      </rPr>
      <t xml:space="preserve"> / </t>
    </r>
    <r>
      <rPr>
        <b/>
        <sz val="9"/>
        <color rgb="FFFF0000"/>
        <rFont val="Trebuchet MS"/>
        <family val="2"/>
      </rPr>
      <t>F32</t>
    </r>
    <r>
      <rPr>
        <sz val="9"/>
        <color theme="1"/>
        <rFont val="Trebuchet MS"/>
        <family val="2"/>
      </rPr>
      <t>.</t>
    </r>
  </si>
  <si>
    <t>% (heel) slecht</t>
  </si>
  <si>
    <t>% neutraal</t>
  </si>
  <si>
    <t>% (heel) goed</t>
  </si>
  <si>
    <t>VOORBEELD II: tien studenten hebben de vraag beantwoord.</t>
  </si>
  <si>
    <r>
      <t xml:space="preserve">Voor het berekenen van een </t>
    </r>
    <r>
      <rPr>
        <u/>
        <sz val="9"/>
        <color theme="1"/>
        <rFont val="Trebuchet MS"/>
        <family val="2"/>
      </rPr>
      <t>gewogen percentage</t>
    </r>
    <r>
      <rPr>
        <sz val="9"/>
        <color theme="1"/>
        <rFont val="Trebuchet MS"/>
        <family val="2"/>
      </rPr>
      <t xml:space="preserve"> geldt het volgende:
SOM(</t>
    </r>
    <r>
      <rPr>
        <b/>
        <sz val="9"/>
        <color rgb="FF00B050"/>
        <rFont val="Trebuchet MS"/>
        <family val="2"/>
      </rPr>
      <t>cel binnen de selectie</t>
    </r>
    <r>
      <rPr>
        <sz val="9"/>
        <color theme="1"/>
        <rFont val="Trebuchet MS"/>
        <family val="2"/>
      </rPr>
      <t xml:space="preserve"> X </t>
    </r>
    <r>
      <rPr>
        <b/>
        <sz val="9"/>
        <color rgb="FF00B050"/>
        <rFont val="Trebuchet MS"/>
        <family val="2"/>
      </rPr>
      <t>de bijbehorende weegfactor</t>
    </r>
    <r>
      <rPr>
        <sz val="9"/>
        <color theme="1"/>
        <rFont val="Trebuchet MS"/>
        <family val="2"/>
      </rPr>
      <t>) ÷ SOM(</t>
    </r>
    <r>
      <rPr>
        <b/>
        <sz val="9"/>
        <color rgb="FF00B050"/>
        <rFont val="Trebuchet MS"/>
        <family val="2"/>
      </rPr>
      <t>alle weegfactoren binnen de selectie</t>
    </r>
    <r>
      <rPr>
        <sz val="9"/>
        <color theme="1"/>
        <rFont val="Trebuchet MS"/>
        <family val="2"/>
      </rPr>
      <t xml:space="preserve">)
Zie ook de formules in </t>
    </r>
    <r>
      <rPr>
        <b/>
        <sz val="9"/>
        <color rgb="FFFF0000"/>
        <rFont val="Trebuchet MS"/>
        <family val="2"/>
      </rPr>
      <t>E14</t>
    </r>
    <r>
      <rPr>
        <sz val="9"/>
        <rFont val="Trebuchet MS"/>
        <family val="2"/>
      </rPr>
      <t xml:space="preserve">, </t>
    </r>
    <r>
      <rPr>
        <b/>
        <sz val="9"/>
        <color rgb="FFFF0000"/>
        <rFont val="Trebuchet MS"/>
        <family val="2"/>
      </rPr>
      <t>E15</t>
    </r>
    <r>
      <rPr>
        <sz val="9"/>
        <rFont val="Trebuchet MS"/>
        <family val="2"/>
      </rPr>
      <t xml:space="preserve"> en </t>
    </r>
    <r>
      <rPr>
        <b/>
        <sz val="9"/>
        <color rgb="FFFF0000"/>
        <rFont val="Trebuchet MS"/>
        <family val="2"/>
      </rPr>
      <t xml:space="preserve">E16 </t>
    </r>
    <r>
      <rPr>
        <sz val="9"/>
        <color theme="1"/>
        <rFont val="Trebuchet MS"/>
        <family val="2"/>
      </rPr>
      <t>/</t>
    </r>
    <r>
      <rPr>
        <b/>
        <sz val="9"/>
        <color rgb="FFFF0000"/>
        <rFont val="Trebuchet MS"/>
        <family val="2"/>
      </rPr>
      <t xml:space="preserve"> E35</t>
    </r>
    <r>
      <rPr>
        <sz val="9"/>
        <color theme="1"/>
        <rFont val="Trebuchet MS"/>
        <family val="2"/>
      </rPr>
      <t>,</t>
    </r>
    <r>
      <rPr>
        <b/>
        <sz val="9"/>
        <color rgb="FFFF0000"/>
        <rFont val="Trebuchet MS"/>
        <family val="2"/>
      </rPr>
      <t xml:space="preserve"> E36 </t>
    </r>
    <r>
      <rPr>
        <sz val="9"/>
        <color theme="1"/>
        <rFont val="Trebuchet MS"/>
        <family val="2"/>
      </rPr>
      <t>en</t>
    </r>
    <r>
      <rPr>
        <b/>
        <sz val="9"/>
        <color rgb="FFFF0000"/>
        <rFont val="Trebuchet MS"/>
        <family val="2"/>
      </rPr>
      <t xml:space="preserve"> E37</t>
    </r>
    <r>
      <rPr>
        <sz val="9"/>
        <rFont val="Trebuchet MS"/>
        <family val="2"/>
      </rPr>
      <t xml:space="preserve"> en/of </t>
    </r>
    <r>
      <rPr>
        <b/>
        <sz val="9"/>
        <color rgb="FFFF0000"/>
        <rFont val="Trebuchet MS"/>
        <family val="2"/>
      </rPr>
      <t>F14</t>
    </r>
    <r>
      <rPr>
        <sz val="9"/>
        <rFont val="Trebuchet MS"/>
        <family val="2"/>
      </rPr>
      <t xml:space="preserve">, </t>
    </r>
    <r>
      <rPr>
        <b/>
        <sz val="9"/>
        <color rgb="FFFF0000"/>
        <rFont val="Trebuchet MS"/>
        <family val="2"/>
      </rPr>
      <t>F15</t>
    </r>
    <r>
      <rPr>
        <sz val="9"/>
        <rFont val="Trebuchet MS"/>
        <family val="2"/>
      </rPr>
      <t xml:space="preserve"> en </t>
    </r>
    <r>
      <rPr>
        <b/>
        <sz val="9"/>
        <color rgb="FFFF0000"/>
        <rFont val="Trebuchet MS"/>
        <family val="2"/>
      </rPr>
      <t>F16</t>
    </r>
    <r>
      <rPr>
        <sz val="9"/>
        <rFont val="Trebuchet MS"/>
        <family val="2"/>
      </rPr>
      <t xml:space="preserve"> / </t>
    </r>
    <r>
      <rPr>
        <b/>
        <sz val="9"/>
        <color rgb="FFFF0000"/>
        <rFont val="Trebuchet MS"/>
        <family val="2"/>
      </rPr>
      <t>F35</t>
    </r>
    <r>
      <rPr>
        <sz val="9"/>
        <rFont val="Trebuchet MS"/>
        <family val="2"/>
      </rPr>
      <t xml:space="preserve">, </t>
    </r>
    <r>
      <rPr>
        <b/>
        <sz val="9"/>
        <color rgb="FFFF0000"/>
        <rFont val="Trebuchet MS"/>
        <family val="2"/>
      </rPr>
      <t>F36</t>
    </r>
    <r>
      <rPr>
        <sz val="9"/>
        <rFont val="Trebuchet MS"/>
        <family val="2"/>
      </rPr>
      <t xml:space="preserve"> en </t>
    </r>
    <r>
      <rPr>
        <b/>
        <sz val="9"/>
        <color rgb="FFFF0000"/>
        <rFont val="Trebuchet MS"/>
        <family val="2"/>
      </rPr>
      <t>F37</t>
    </r>
    <r>
      <rPr>
        <sz val="9"/>
        <rFont val="Trebuchet MS"/>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</si>
</sst>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1"/>
      <name val="Calibri"/>
      <family val="2"/>
      <scheme val="minor"/>
    </font>
    <font>
      <sz val="8"/>
      <color theme="1"/>
      <name val="Tahoma"/>
      <family val="2"/>
    </font>
    <font>
      <sz val="9"/>
      <color theme="1"/>
      <name val="Trebuchet MS"/>
      <family val="2"/>
    </font>
    <font>
      <sz val="10"/>
      <name val="Arial"/>
      <family val="2"/>
    </font>
    <font>
      <b/>
      <sz val="9"/>
      <color theme="0"/>
      <name val="Trebuchet MS"/>
      <family val="2"/>
    </font>
    <font>
      <sz val="9"/>
      <name val="Trebuchet MS"/>
      <family val="2"/>
    </font>
    <font>
      <sz val="8"/>
      <name val="Calibri"/>
      <family val="2"/>
      <scheme val="minor"/>
    </font>
    <font>
      <b/>
      <sz val="11"/>
      <color theme="1"/>
      <name val="Calibri"/>
      <family val="2"/>
      <scheme val="minor"/>
    </font>
    <font>
      <b/>
      <sz val="9"/>
      <color theme="1"/>
      <name val="Trebuchet MS"/>
      <family val="2"/>
    </font>
    <font>
      <u/>
      <sz val="9"/>
      <color theme="1"/>
      <name val="Trebuchet MS"/>
      <family val="2"/>
    </font>
    <font>
      <b/>
      <sz val="9"/>
      <color rgb="FFFF0000"/>
      <name val="Trebuchet MS"/>
      <family val="2"/>
    </font>
    <font>
      <b/>
      <sz val="9"/>
      <color rgb="FF00B050"/>
      <name val="Trebuchet MS"/>
      <family val="2"/>
    </font>
  </fonts>
  <fills count="4">
    <fill>
      <patternFill patternType="none"/>
    </fill>
    <fill>
      <patternFill patternType="gray125"/>
    </fill>
    <fill>
      <patternFill patternType="solid">
        <fgColor rgb="FF00B0F0"/>
        <bgColor indexed="64"/>
      </patternFill>
    </fill>
    <fill>
      <patternFill patternType="solid">
        <fgColor theme="4" tint="0.79998168889431442"/>
        <bgColor theme="4" tint="0.79998168889431442"/>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10">
    <xf numFmtId="0" fontId="0" fillId="0" borderId="0"/>
    <xf numFmtId="0" fontId="2" fillId="0" borderId="0"/>
    <xf numFmtId="0" fontId="4" fillId="0" borderId="0"/>
    <xf numFmtId="0" fontId="4" fillId="0" borderId="0" applyNumberFormat="0" applyFill="0" applyBorder="0" applyAlignment="0" applyProtection="0"/>
    <xf numFmtId="0" fontId="2" fillId="0" borderId="0"/>
    <xf numFmtId="0" fontId="1" fillId="0" borderId="0"/>
    <xf numFmtId="0" fontId="3" fillId="0" borderId="0"/>
    <xf numFmtId="0" fontId="3" fillId="0" borderId="0"/>
    <xf numFmtId="0" fontId="3" fillId="0" borderId="0"/>
    <xf numFmtId="9" fontId="3" fillId="0" borderId="0" applyFont="0" applyFill="0" applyBorder="0" applyAlignment="0" applyProtection="0"/>
  </cellStyleXfs>
  <cellXfs count="38">
    <xf numFmtId="0" fontId="0" fillId="0" borderId="0" xfId="0"/>
    <xf numFmtId="0" fontId="3" fillId="0" borderId="1" xfId="3" applyFont="1" applyBorder="1" applyAlignment="1">
      <alignment vertical="top"/>
    </xf>
    <xf numFmtId="0" fontId="3" fillId="0" borderId="1" xfId="3" applyFont="1" applyBorder="1" applyAlignment="1">
      <alignment vertical="top" wrapText="1"/>
    </xf>
    <xf numFmtId="0" fontId="6" fillId="0" borderId="0" xfId="3" applyFont="1" applyAlignment="1"/>
    <xf numFmtId="0" fontId="5" fillId="2" borderId="2" xfId="2" applyFont="1" applyFill="1" applyBorder="1" applyAlignment="1">
      <alignment vertical="top"/>
    </xf>
    <xf numFmtId="0" fontId="5" fillId="2" borderId="3" xfId="2" applyFont="1" applyFill="1" applyBorder="1" applyAlignment="1">
      <alignment vertical="top"/>
    </xf>
    <xf numFmtId="16" fontId="5" fillId="2" borderId="4" xfId="2" applyNumberFormat="1" applyFont="1" applyFill="1" applyBorder="1" applyAlignment="1">
      <alignment vertical="top" wrapText="1"/>
    </xf>
    <xf numFmtId="0" fontId="3" fillId="3" borderId="1" xfId="3" applyFont="1" applyFill="1" applyBorder="1" applyAlignment="1">
      <alignment vertical="top"/>
    </xf>
    <xf numFmtId="0" fontId="3" fillId="3" borderId="1" xfId="3" applyFont="1" applyFill="1" applyBorder="1" applyAlignment="1">
      <alignment vertical="top" wrapText="1"/>
    </xf>
    <xf numFmtId="0" fontId="0" fillId="0" borderId="0" xfId="0" applyAlignment="1"/>
    <xf numFmtId="0" fontId="8" fillId="0" borderId="0" xfId="0" applyFont="1" applyAlignment="1">
      <alignment horizontal="left"/>
    </xf>
    <xf numFmtId="0" fontId="8" fillId="0" borderId="5" xfId="0" applyFont="1" applyBorder="1" applyAlignment="1">
      <alignment horizontal="center"/>
    </xf>
    <xf numFmtId="0" fontId="8" fillId="0" borderId="5" xfId="0" applyFont="1" applyBorder="1" applyAlignment="1">
      <alignment horizontal="left"/>
    </xf>
    <xf numFmtId="0" fontId="3" fillId="0" borderId="0" xfId="6" applyAlignment="1">
      <alignment horizontal="left" wrapText="1"/>
    </xf>
    <xf numFmtId="0" fontId="3" fillId="0" borderId="0" xfId="6"/>
    <xf numFmtId="0" fontId="9" fillId="0" borderId="0" xfId="7" applyFont="1" applyAlignment="1">
      <alignment horizontal="left" wrapText="1"/>
    </xf>
    <xf numFmtId="0" fontId="3" fillId="0" borderId="0" xfId="7"/>
    <xf numFmtId="0" fontId="9" fillId="0" borderId="6" xfId="7" applyFont="1" applyBorder="1" applyAlignment="1">
      <alignment horizontal="left" wrapText="1"/>
    </xf>
    <xf numFmtId="0" fontId="5" fillId="2" borderId="7" xfId="7" applyFont="1" applyFill="1" applyBorder="1" applyAlignment="1">
      <alignment horizontal="center"/>
    </xf>
    <xf numFmtId="0" fontId="5" fillId="2" borderId="8" xfId="7" applyFont="1" applyFill="1" applyBorder="1" applyAlignment="1">
      <alignment horizontal="center"/>
    </xf>
    <xf numFmtId="0" fontId="5" fillId="2" borderId="9" xfId="7" applyFont="1" applyFill="1" applyBorder="1" applyAlignment="1">
      <alignment horizontal="center"/>
    </xf>
    <xf numFmtId="0" fontId="3" fillId="0" borderId="10" xfId="7" applyBorder="1"/>
    <xf numFmtId="0" fontId="3" fillId="0" borderId="1" xfId="7" applyBorder="1"/>
    <xf numFmtId="0" fontId="3" fillId="0" borderId="11" xfId="7" applyBorder="1"/>
    <xf numFmtId="0" fontId="3" fillId="0" borderId="0" xfId="7" applyAlignment="1">
      <alignment horizontal="left" wrapText="1"/>
    </xf>
    <xf numFmtId="0" fontId="3" fillId="0" borderId="12" xfId="7" applyBorder="1"/>
    <xf numFmtId="0" fontId="3" fillId="0" borderId="13" xfId="7" applyBorder="1"/>
    <xf numFmtId="0" fontId="3" fillId="0" borderId="14" xfId="7" applyBorder="1"/>
    <xf numFmtId="164" fontId="3" fillId="0" borderId="13" xfId="7" applyNumberFormat="1" applyBorder="1"/>
    <xf numFmtId="164" fontId="3" fillId="0" borderId="13" xfId="8" applyNumberFormat="1" applyBorder="1"/>
    <xf numFmtId="164" fontId="3" fillId="0" borderId="14" xfId="8" applyNumberFormat="1" applyBorder="1"/>
    <xf numFmtId="9" fontId="3" fillId="0" borderId="1" xfId="9" applyFont="1" applyBorder="1" applyAlignment="1"/>
    <xf numFmtId="9" fontId="3" fillId="0" borderId="11" xfId="9" applyFont="1" applyBorder="1" applyAlignment="1"/>
    <xf numFmtId="9" fontId="3" fillId="0" borderId="13" xfId="9" applyFont="1" applyBorder="1" applyAlignment="1"/>
    <xf numFmtId="9" fontId="3" fillId="0" borderId="14" xfId="9" applyFont="1" applyBorder="1" applyAlignment="1"/>
    <xf numFmtId="0" fontId="9" fillId="0" borderId="6" xfId="7" applyFont="1" applyBorder="1" applyAlignment="1">
      <alignment horizontal="left"/>
    </xf>
    <xf numFmtId="0" fontId="3" fillId="0" borderId="15" xfId="7" applyBorder="1"/>
    <xf numFmtId="164" fontId="3" fillId="0" borderId="14" xfId="7" applyNumberFormat="1" applyBorder="1"/>
  </cellXfs>
  <cellStyles count="10">
    <cellStyle name="Procent 2" xfId="9" xr:uid="{9F417C4B-B04F-44DB-9F93-B846532BAD75}"/>
    <cellStyle name="Standaard" xfId="0" builtinId="0"/>
    <cellStyle name="Standaard 2" xfId="3" xr:uid="{DDF41569-4DF9-4539-A22B-CF33B1655DE5}"/>
    <cellStyle name="Standaard 2 2" xfId="7" xr:uid="{E53DC16B-FBF3-41BE-B20D-DE3CB2C0DE9F}"/>
    <cellStyle name="Standaard 3" xfId="1" xr:uid="{09CA057B-5DF6-436C-9D6D-252ED3AB4264}"/>
    <cellStyle name="Standaard 3 2" xfId="8" xr:uid="{50516C51-05EA-411E-BB76-A7422CE34805}"/>
    <cellStyle name="Standaard 4" xfId="6" xr:uid="{4B51B48C-469C-4D04-A7DF-4F318EF442B3}"/>
    <cellStyle name="Standaard 5" xfId="5" xr:uid="{555D5DDE-8385-4343-AA57-7364F86C9826}"/>
    <cellStyle name="Standaard 6" xfId="4" xr:uid="{2B1D1E05-7805-4327-8F81-F13DD98F0658}"/>
    <cellStyle name="Standaard_Codeboek ODIN5" xfId="2" xr:uid="{392F94B5-91F5-4812-98EC-B1287E851B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2"/>
  <sheetViews>
    <sheetView tabSelected="1" zoomScale="110" zoomScaleNormal="110" workbookViewId="0"/>
  </sheetViews>
  <sheetFormatPr defaultRowHeight="15" x14ac:dyDescent="0.25"/>
  <cols>
    <col min="1" max="1" width="32.140625" bestFit="1" customWidth="1"/>
    <col min="2" max="2" width="84.85546875" style="9" customWidth="1"/>
    <col min="3" max="4" width="55.42578125" customWidth="1"/>
  </cols>
  <sheetData>
    <row r="1" spans="1:4" x14ac:dyDescent="0.25">
      <c r="A1" s="4" t="s">
        <v>325</v>
      </c>
      <c r="B1" s="5" t="s">
        <v>384</v>
      </c>
      <c r="C1" s="6" t="s">
        <v>326</v>
      </c>
      <c r="D1" s="6" t="s">
        <v>461</v>
      </c>
    </row>
    <row r="2" spans="1:4" x14ac:dyDescent="0.25">
      <c r="A2" s="7" t="s">
        <v>328</v>
      </c>
      <c r="B2" s="7" t="s">
        <v>327</v>
      </c>
      <c r="C2" s="7"/>
      <c r="D2" s="7"/>
    </row>
    <row r="3" spans="1:4" x14ac:dyDescent="0.25">
      <c r="A3" s="1" t="s">
        <v>185</v>
      </c>
      <c r="B3" s="1" t="s">
        <v>329</v>
      </c>
      <c r="C3" s="1"/>
      <c r="D3" s="1"/>
    </row>
    <row r="4" spans="1:4" x14ac:dyDescent="0.25">
      <c r="A4" s="7" t="s">
        <v>169</v>
      </c>
      <c r="B4" s="7" t="s">
        <v>331</v>
      </c>
      <c r="C4" s="7"/>
      <c r="D4" s="7"/>
    </row>
    <row r="5" spans="1:4" x14ac:dyDescent="0.25">
      <c r="A5" s="1" t="s">
        <v>170</v>
      </c>
      <c r="B5" s="1" t="s">
        <v>332</v>
      </c>
      <c r="C5" s="1"/>
      <c r="D5" s="1"/>
    </row>
    <row r="6" spans="1:4" x14ac:dyDescent="0.25">
      <c r="A6" s="7" t="s">
        <v>168</v>
      </c>
      <c r="B6" s="7" t="s">
        <v>330</v>
      </c>
      <c r="C6" s="7"/>
      <c r="D6" s="7"/>
    </row>
    <row r="7" spans="1:4" x14ac:dyDescent="0.25">
      <c r="A7" s="1" t="s">
        <v>391</v>
      </c>
      <c r="B7" s="1" t="s">
        <v>171</v>
      </c>
      <c r="C7" s="1" t="s">
        <v>353</v>
      </c>
      <c r="D7" s="1"/>
    </row>
    <row r="8" spans="1:4" x14ac:dyDescent="0.25">
      <c r="A8" s="7" t="s">
        <v>180</v>
      </c>
      <c r="B8" s="7" t="s">
        <v>333</v>
      </c>
      <c r="C8" s="7"/>
      <c r="D8" s="7"/>
    </row>
    <row r="9" spans="1:4" x14ac:dyDescent="0.25">
      <c r="A9" s="1" t="s">
        <v>181</v>
      </c>
      <c r="B9" s="1" t="s">
        <v>334</v>
      </c>
      <c r="C9" s="1"/>
      <c r="D9" s="1"/>
    </row>
    <row r="10" spans="1:4" x14ac:dyDescent="0.25">
      <c r="A10" s="7" t="s">
        <v>182</v>
      </c>
      <c r="B10" s="7" t="s">
        <v>335</v>
      </c>
      <c r="C10" s="7"/>
      <c r="D10" s="7"/>
    </row>
    <row r="11" spans="1:4" x14ac:dyDescent="0.25">
      <c r="A11" s="1" t="s">
        <v>183</v>
      </c>
      <c r="B11" s="1" t="s">
        <v>336</v>
      </c>
      <c r="C11" s="1"/>
      <c r="D11" s="1"/>
    </row>
    <row r="12" spans="1:4" x14ac:dyDescent="0.25">
      <c r="A12" s="7" t="s">
        <v>184</v>
      </c>
      <c r="B12" s="7" t="s">
        <v>337</v>
      </c>
      <c r="C12" s="7"/>
      <c r="D12" s="7"/>
    </row>
    <row r="13" spans="1:4" x14ac:dyDescent="0.25">
      <c r="A13" s="1" t="s">
        <v>340</v>
      </c>
      <c r="B13" s="1" t="s">
        <v>172</v>
      </c>
      <c r="C13" s="1" t="s">
        <v>354</v>
      </c>
      <c r="D13" s="1"/>
    </row>
    <row r="14" spans="1:4" x14ac:dyDescent="0.25">
      <c r="A14" s="7" t="s">
        <v>173</v>
      </c>
      <c r="B14" s="7" t="s">
        <v>341</v>
      </c>
      <c r="C14" s="7" t="s">
        <v>355</v>
      </c>
      <c r="D14" s="7"/>
    </row>
    <row r="15" spans="1:4" x14ac:dyDescent="0.25">
      <c r="A15" s="1" t="s">
        <v>174</v>
      </c>
      <c r="B15" s="1" t="s">
        <v>342</v>
      </c>
      <c r="C15" s="1"/>
      <c r="D15" s="1"/>
    </row>
    <row r="16" spans="1:4" x14ac:dyDescent="0.25">
      <c r="A16" s="7" t="s">
        <v>175</v>
      </c>
      <c r="B16" s="7" t="s">
        <v>343</v>
      </c>
      <c r="C16" s="7"/>
      <c r="D16" s="7"/>
    </row>
    <row r="17" spans="1:4" x14ac:dyDescent="0.25">
      <c r="A17" s="1" t="s">
        <v>176</v>
      </c>
      <c r="B17" s="1" t="s">
        <v>344</v>
      </c>
      <c r="C17" s="1"/>
      <c r="D17" s="1"/>
    </row>
    <row r="18" spans="1:4" x14ac:dyDescent="0.25">
      <c r="A18" s="8" t="s">
        <v>177</v>
      </c>
      <c r="B18" s="7" t="s">
        <v>345</v>
      </c>
      <c r="C18" s="7"/>
      <c r="D18" s="7"/>
    </row>
    <row r="19" spans="1:4" x14ac:dyDescent="0.25">
      <c r="A19" s="2" t="s">
        <v>178</v>
      </c>
      <c r="B19" s="1" t="s">
        <v>346</v>
      </c>
      <c r="C19" s="1"/>
      <c r="D19" s="1"/>
    </row>
    <row r="20" spans="1:4" x14ac:dyDescent="0.25">
      <c r="A20" s="8" t="s">
        <v>179</v>
      </c>
      <c r="B20" s="7" t="s">
        <v>347</v>
      </c>
      <c r="C20" s="7"/>
      <c r="D20" s="7"/>
    </row>
    <row r="21" spans="1:4" x14ac:dyDescent="0.25">
      <c r="A21" s="7" t="s">
        <v>338</v>
      </c>
      <c r="B21" s="7" t="s">
        <v>339</v>
      </c>
      <c r="C21" s="7"/>
      <c r="D21" s="7"/>
    </row>
    <row r="22" spans="1:4" x14ac:dyDescent="0.25">
      <c r="A22" s="1" t="s">
        <v>0</v>
      </c>
      <c r="B22" s="1" t="s">
        <v>198</v>
      </c>
      <c r="C22" s="1" t="s">
        <v>352</v>
      </c>
      <c r="D22" s="1"/>
    </row>
    <row r="23" spans="1:4" s="3" customFormat="1" x14ac:dyDescent="0.35">
      <c r="A23" s="1" t="s">
        <v>348</v>
      </c>
      <c r="B23" s="1" t="s">
        <v>349</v>
      </c>
      <c r="C23" s="1"/>
      <c r="D23" s="1"/>
    </row>
    <row r="24" spans="1:4" s="3" customFormat="1" x14ac:dyDescent="0.35">
      <c r="A24" s="7" t="s">
        <v>350</v>
      </c>
      <c r="B24" s="7" t="s">
        <v>351</v>
      </c>
      <c r="C24" s="7"/>
      <c r="D24" s="7"/>
    </row>
    <row r="25" spans="1:4" x14ac:dyDescent="0.25">
      <c r="A25" s="7" t="s">
        <v>1</v>
      </c>
      <c r="B25" s="7" t="s">
        <v>199</v>
      </c>
      <c r="C25" s="7" t="s">
        <v>394</v>
      </c>
      <c r="D25" s="7" t="s">
        <v>462</v>
      </c>
    </row>
    <row r="26" spans="1:4" x14ac:dyDescent="0.25">
      <c r="A26" s="1" t="s">
        <v>2</v>
      </c>
      <c r="B26" s="1" t="s">
        <v>200</v>
      </c>
      <c r="C26" s="1" t="s">
        <v>395</v>
      </c>
      <c r="D26" s="1" t="s">
        <v>462</v>
      </c>
    </row>
    <row r="27" spans="1:4" x14ac:dyDescent="0.25">
      <c r="A27" s="7" t="s">
        <v>3</v>
      </c>
      <c r="B27" s="7" t="s">
        <v>201</v>
      </c>
      <c r="C27" s="7" t="s">
        <v>396</v>
      </c>
      <c r="D27" s="7" t="s">
        <v>462</v>
      </c>
    </row>
    <row r="28" spans="1:4" x14ac:dyDescent="0.25">
      <c r="A28" s="1" t="s">
        <v>4</v>
      </c>
      <c r="B28" s="1" t="s">
        <v>202</v>
      </c>
      <c r="C28" s="1" t="s">
        <v>397</v>
      </c>
      <c r="D28" s="1" t="s">
        <v>462</v>
      </c>
    </row>
    <row r="29" spans="1:4" x14ac:dyDescent="0.25">
      <c r="A29" s="7" t="s">
        <v>5</v>
      </c>
      <c r="B29" s="7" t="s">
        <v>203</v>
      </c>
      <c r="C29" s="7" t="s">
        <v>398</v>
      </c>
      <c r="D29" s="7" t="s">
        <v>463</v>
      </c>
    </row>
    <row r="30" spans="1:4" x14ac:dyDescent="0.25">
      <c r="A30" s="1" t="s">
        <v>6</v>
      </c>
      <c r="B30" s="1" t="s">
        <v>204</v>
      </c>
      <c r="C30" s="1" t="s">
        <v>398</v>
      </c>
      <c r="D30" s="1" t="s">
        <v>463</v>
      </c>
    </row>
    <row r="31" spans="1:4" x14ac:dyDescent="0.25">
      <c r="A31" s="7" t="s">
        <v>7</v>
      </c>
      <c r="B31" s="7" t="s">
        <v>205</v>
      </c>
      <c r="C31" s="7" t="s">
        <v>398</v>
      </c>
      <c r="D31" s="7" t="s">
        <v>463</v>
      </c>
    </row>
    <row r="32" spans="1:4" x14ac:dyDescent="0.25">
      <c r="A32" s="1" t="s">
        <v>8</v>
      </c>
      <c r="B32" s="1" t="s">
        <v>206</v>
      </c>
      <c r="C32" s="1" t="s">
        <v>399</v>
      </c>
      <c r="D32" s="1" t="s">
        <v>463</v>
      </c>
    </row>
    <row r="33" spans="1:4" x14ac:dyDescent="0.25">
      <c r="A33" s="7" t="s">
        <v>9</v>
      </c>
      <c r="B33" s="7" t="s">
        <v>207</v>
      </c>
      <c r="C33" s="7" t="s">
        <v>398</v>
      </c>
      <c r="D33" s="7" t="s">
        <v>463</v>
      </c>
    </row>
    <row r="34" spans="1:4" x14ac:dyDescent="0.25">
      <c r="A34" s="1" t="s">
        <v>10</v>
      </c>
      <c r="B34" s="1" t="s">
        <v>208</v>
      </c>
      <c r="C34" s="1" t="s">
        <v>398</v>
      </c>
      <c r="D34" s="1" t="s">
        <v>463</v>
      </c>
    </row>
    <row r="35" spans="1:4" x14ac:dyDescent="0.25">
      <c r="A35" s="7" t="s">
        <v>11</v>
      </c>
      <c r="B35" s="7" t="s">
        <v>209</v>
      </c>
      <c r="C35" s="7" t="s">
        <v>356</v>
      </c>
      <c r="D35" s="7" t="s">
        <v>467</v>
      </c>
    </row>
    <row r="36" spans="1:4" x14ac:dyDescent="0.25">
      <c r="A36" s="1" t="s">
        <v>12</v>
      </c>
      <c r="B36" s="1" t="s">
        <v>210</v>
      </c>
      <c r="C36" s="1" t="s">
        <v>357</v>
      </c>
      <c r="D36" s="1" t="s">
        <v>467</v>
      </c>
    </row>
    <row r="37" spans="1:4" x14ac:dyDescent="0.25">
      <c r="A37" s="8" t="s">
        <v>13</v>
      </c>
      <c r="B37" s="7" t="s">
        <v>211</v>
      </c>
      <c r="C37" s="7" t="s">
        <v>398</v>
      </c>
      <c r="D37" s="7" t="s">
        <v>467</v>
      </c>
    </row>
    <row r="38" spans="1:4" x14ac:dyDescent="0.25">
      <c r="A38" s="2" t="s">
        <v>14</v>
      </c>
      <c r="B38" s="1" t="s">
        <v>212</v>
      </c>
      <c r="C38" s="1" t="s">
        <v>398</v>
      </c>
      <c r="D38" s="1" t="s">
        <v>467</v>
      </c>
    </row>
    <row r="39" spans="1:4" x14ac:dyDescent="0.25">
      <c r="A39" s="8" t="s">
        <v>15</v>
      </c>
      <c r="B39" s="7" t="s">
        <v>213</v>
      </c>
      <c r="C39" s="7" t="s">
        <v>398</v>
      </c>
      <c r="D39" s="7" t="s">
        <v>467</v>
      </c>
    </row>
    <row r="40" spans="1:4" x14ac:dyDescent="0.25">
      <c r="A40" s="7" t="s">
        <v>16</v>
      </c>
      <c r="B40" s="7" t="s">
        <v>214</v>
      </c>
      <c r="C40" s="7" t="s">
        <v>398</v>
      </c>
      <c r="D40" s="7" t="s">
        <v>467</v>
      </c>
    </row>
    <row r="41" spans="1:4" x14ac:dyDescent="0.25">
      <c r="A41" s="1" t="s">
        <v>17</v>
      </c>
      <c r="B41" s="1" t="s">
        <v>215</v>
      </c>
      <c r="C41" s="1" t="s">
        <v>398</v>
      </c>
      <c r="D41" s="1" t="s">
        <v>467</v>
      </c>
    </row>
    <row r="42" spans="1:4" x14ac:dyDescent="0.25">
      <c r="A42" s="7" t="s">
        <v>18</v>
      </c>
      <c r="B42" s="7" t="s">
        <v>216</v>
      </c>
      <c r="C42" s="7" t="s">
        <v>400</v>
      </c>
      <c r="D42" s="7" t="s">
        <v>467</v>
      </c>
    </row>
    <row r="43" spans="1:4" x14ac:dyDescent="0.25">
      <c r="A43" s="1" t="s">
        <v>19</v>
      </c>
      <c r="B43" s="1" t="s">
        <v>217</v>
      </c>
      <c r="C43" s="1" t="s">
        <v>385</v>
      </c>
      <c r="D43" s="1" t="s">
        <v>467</v>
      </c>
    </row>
    <row r="44" spans="1:4" x14ac:dyDescent="0.25">
      <c r="A44" s="7" t="s">
        <v>20</v>
      </c>
      <c r="B44" s="7" t="s">
        <v>218</v>
      </c>
      <c r="C44" s="7" t="s">
        <v>359</v>
      </c>
      <c r="D44" s="7" t="s">
        <v>467</v>
      </c>
    </row>
    <row r="45" spans="1:4" x14ac:dyDescent="0.25">
      <c r="A45" s="1" t="s">
        <v>21</v>
      </c>
      <c r="B45" s="1" t="s">
        <v>219</v>
      </c>
      <c r="C45" s="1" t="s">
        <v>360</v>
      </c>
      <c r="D45" s="1" t="s">
        <v>467</v>
      </c>
    </row>
    <row r="46" spans="1:4" x14ac:dyDescent="0.25">
      <c r="A46" s="7" t="s">
        <v>22</v>
      </c>
      <c r="B46" s="7" t="s">
        <v>220</v>
      </c>
      <c r="C46" s="7" t="s">
        <v>398</v>
      </c>
      <c r="D46" s="7" t="s">
        <v>465</v>
      </c>
    </row>
    <row r="47" spans="1:4" x14ac:dyDescent="0.25">
      <c r="A47" s="1" t="s">
        <v>23</v>
      </c>
      <c r="B47" s="1" t="s">
        <v>221</v>
      </c>
      <c r="C47" s="1" t="s">
        <v>398</v>
      </c>
      <c r="D47" s="1" t="s">
        <v>465</v>
      </c>
    </row>
    <row r="48" spans="1:4" x14ac:dyDescent="0.25">
      <c r="A48" s="7" t="s">
        <v>24</v>
      </c>
      <c r="B48" s="7" t="s">
        <v>222</v>
      </c>
      <c r="C48" s="7" t="s">
        <v>401</v>
      </c>
      <c r="D48" s="7" t="s">
        <v>465</v>
      </c>
    </row>
    <row r="49" spans="1:4" x14ac:dyDescent="0.25">
      <c r="A49" s="1" t="s">
        <v>25</v>
      </c>
      <c r="B49" s="1" t="s">
        <v>223</v>
      </c>
      <c r="C49" s="1" t="s">
        <v>402</v>
      </c>
      <c r="D49" s="1" t="s">
        <v>465</v>
      </c>
    </row>
    <row r="50" spans="1:4" x14ac:dyDescent="0.25">
      <c r="A50" s="7" t="s">
        <v>26</v>
      </c>
      <c r="B50" s="7" t="s">
        <v>224</v>
      </c>
      <c r="C50" s="7" t="s">
        <v>402</v>
      </c>
      <c r="D50" s="7" t="s">
        <v>465</v>
      </c>
    </row>
    <row r="51" spans="1:4" x14ac:dyDescent="0.25">
      <c r="A51" s="1" t="s">
        <v>27</v>
      </c>
      <c r="B51" s="1" t="s">
        <v>225</v>
      </c>
      <c r="C51" s="1" t="s">
        <v>403</v>
      </c>
      <c r="D51" s="1" t="s">
        <v>465</v>
      </c>
    </row>
    <row r="52" spans="1:4" x14ac:dyDescent="0.25">
      <c r="A52" s="7" t="s">
        <v>28</v>
      </c>
      <c r="B52" s="7" t="s">
        <v>226</v>
      </c>
      <c r="C52" s="1" t="s">
        <v>385</v>
      </c>
      <c r="D52" s="1" t="s">
        <v>465</v>
      </c>
    </row>
    <row r="53" spans="1:4" x14ac:dyDescent="0.25">
      <c r="A53" s="1" t="s">
        <v>29</v>
      </c>
      <c r="B53" s="1" t="s">
        <v>227</v>
      </c>
      <c r="C53" s="1" t="s">
        <v>359</v>
      </c>
      <c r="D53" s="1" t="s">
        <v>465</v>
      </c>
    </row>
    <row r="54" spans="1:4" x14ac:dyDescent="0.25">
      <c r="A54" s="7" t="s">
        <v>30</v>
      </c>
      <c r="B54" s="7" t="s">
        <v>228</v>
      </c>
      <c r="C54" s="1" t="s">
        <v>385</v>
      </c>
      <c r="D54" s="1" t="s">
        <v>464</v>
      </c>
    </row>
    <row r="55" spans="1:4" x14ac:dyDescent="0.25">
      <c r="A55" s="1" t="s">
        <v>31</v>
      </c>
      <c r="B55" s="1" t="s">
        <v>229</v>
      </c>
      <c r="C55" s="1" t="s">
        <v>404</v>
      </c>
      <c r="D55" s="1" t="s">
        <v>464</v>
      </c>
    </row>
    <row r="56" spans="1:4" x14ac:dyDescent="0.25">
      <c r="A56" s="8" t="s">
        <v>32</v>
      </c>
      <c r="B56" s="7" t="s">
        <v>230</v>
      </c>
      <c r="C56" s="7" t="s">
        <v>404</v>
      </c>
      <c r="D56" s="7" t="s">
        <v>469</v>
      </c>
    </row>
    <row r="57" spans="1:4" x14ac:dyDescent="0.25">
      <c r="A57" s="2" t="s">
        <v>33</v>
      </c>
      <c r="B57" s="1" t="s">
        <v>231</v>
      </c>
      <c r="C57" s="1" t="s">
        <v>404</v>
      </c>
      <c r="D57" s="1" t="s">
        <v>470</v>
      </c>
    </row>
    <row r="58" spans="1:4" x14ac:dyDescent="0.25">
      <c r="A58" s="8" t="s">
        <v>34</v>
      </c>
      <c r="B58" s="7" t="s">
        <v>232</v>
      </c>
      <c r="C58" s="7" t="s">
        <v>404</v>
      </c>
      <c r="D58" s="7" t="s">
        <v>470</v>
      </c>
    </row>
    <row r="59" spans="1:4" x14ac:dyDescent="0.25">
      <c r="A59" s="7" t="s">
        <v>35</v>
      </c>
      <c r="B59" s="7" t="s">
        <v>233</v>
      </c>
      <c r="C59" s="7" t="s">
        <v>404</v>
      </c>
      <c r="D59" s="7" t="s">
        <v>470</v>
      </c>
    </row>
    <row r="60" spans="1:4" x14ac:dyDescent="0.25">
      <c r="A60" s="7" t="s">
        <v>523</v>
      </c>
      <c r="B60" s="7" t="s">
        <v>526</v>
      </c>
      <c r="C60" s="7" t="s">
        <v>529</v>
      </c>
      <c r="D60" s="7"/>
    </row>
    <row r="61" spans="1:4" x14ac:dyDescent="0.25">
      <c r="A61" s="7" t="s">
        <v>524</v>
      </c>
      <c r="B61" s="7" t="s">
        <v>527</v>
      </c>
      <c r="C61" s="7" t="s">
        <v>529</v>
      </c>
      <c r="D61" s="7"/>
    </row>
    <row r="62" spans="1:4" x14ac:dyDescent="0.25">
      <c r="A62" s="7" t="s">
        <v>525</v>
      </c>
      <c r="B62" s="7" t="s">
        <v>528</v>
      </c>
      <c r="C62" s="7" t="s">
        <v>529</v>
      </c>
      <c r="D62" s="7"/>
    </row>
    <row r="63" spans="1:4" x14ac:dyDescent="0.25">
      <c r="A63" s="7" t="s">
        <v>36</v>
      </c>
      <c r="B63" s="7" t="s">
        <v>361</v>
      </c>
      <c r="C63" s="1" t="s">
        <v>386</v>
      </c>
      <c r="D63" s="1" t="s">
        <v>466</v>
      </c>
    </row>
    <row r="64" spans="1:4" x14ac:dyDescent="0.25">
      <c r="A64" s="1" t="s">
        <v>37</v>
      </c>
      <c r="B64" s="1" t="s">
        <v>234</v>
      </c>
      <c r="C64" s="1" t="s">
        <v>362</v>
      </c>
      <c r="D64" s="1" t="s">
        <v>466</v>
      </c>
    </row>
    <row r="65" spans="1:4" x14ac:dyDescent="0.25">
      <c r="A65" s="7" t="s">
        <v>38</v>
      </c>
      <c r="B65" s="7" t="s">
        <v>235</v>
      </c>
      <c r="C65" s="7" t="s">
        <v>399</v>
      </c>
      <c r="D65" s="7" t="s">
        <v>466</v>
      </c>
    </row>
    <row r="66" spans="1:4" x14ac:dyDescent="0.25">
      <c r="A66" s="1" t="s">
        <v>39</v>
      </c>
      <c r="B66" s="1" t="s">
        <v>236</v>
      </c>
      <c r="C66" s="1" t="s">
        <v>387</v>
      </c>
      <c r="D66" s="1" t="s">
        <v>466</v>
      </c>
    </row>
    <row r="67" spans="1:4" x14ac:dyDescent="0.25">
      <c r="A67" s="7" t="s">
        <v>40</v>
      </c>
      <c r="B67" s="7" t="s">
        <v>237</v>
      </c>
      <c r="C67" s="7" t="s">
        <v>364</v>
      </c>
      <c r="D67" s="7" t="s">
        <v>466</v>
      </c>
    </row>
    <row r="68" spans="1:4" x14ac:dyDescent="0.25">
      <c r="A68" s="1" t="s">
        <v>41</v>
      </c>
      <c r="B68" s="1" t="s">
        <v>238</v>
      </c>
      <c r="C68" s="1" t="s">
        <v>365</v>
      </c>
      <c r="D68" s="1" t="s">
        <v>466</v>
      </c>
    </row>
    <row r="69" spans="1:4" x14ac:dyDescent="0.25">
      <c r="A69" s="7" t="s">
        <v>42</v>
      </c>
      <c r="B69" s="7" t="s">
        <v>239</v>
      </c>
      <c r="C69" s="7" t="s">
        <v>405</v>
      </c>
      <c r="D69" s="7" t="s">
        <v>466</v>
      </c>
    </row>
    <row r="70" spans="1:4" x14ac:dyDescent="0.25">
      <c r="A70" s="1" t="s">
        <v>43</v>
      </c>
      <c r="B70" s="1" t="s">
        <v>240</v>
      </c>
      <c r="C70" s="1" t="s">
        <v>405</v>
      </c>
      <c r="D70" s="1" t="s">
        <v>466</v>
      </c>
    </row>
    <row r="71" spans="1:4" x14ac:dyDescent="0.25">
      <c r="A71" s="7" t="s">
        <v>44</v>
      </c>
      <c r="B71" s="7" t="s">
        <v>241</v>
      </c>
      <c r="C71" s="7" t="s">
        <v>363</v>
      </c>
      <c r="D71" s="7" t="s">
        <v>468</v>
      </c>
    </row>
    <row r="72" spans="1:4" x14ac:dyDescent="0.25">
      <c r="A72" s="1" t="s">
        <v>45</v>
      </c>
      <c r="B72" s="1" t="s">
        <v>242</v>
      </c>
      <c r="C72" s="1" t="s">
        <v>363</v>
      </c>
      <c r="D72" s="1" t="s">
        <v>468</v>
      </c>
    </row>
    <row r="73" spans="1:4" x14ac:dyDescent="0.25">
      <c r="A73" s="7" t="s">
        <v>46</v>
      </c>
      <c r="B73" s="7" t="s">
        <v>366</v>
      </c>
      <c r="C73" s="7" t="s">
        <v>367</v>
      </c>
      <c r="D73" s="7"/>
    </row>
    <row r="74" spans="1:4" x14ac:dyDescent="0.25">
      <c r="A74" s="7" t="s">
        <v>186</v>
      </c>
      <c r="B74" s="7" t="s">
        <v>313</v>
      </c>
      <c r="C74" s="7"/>
      <c r="D74" s="7"/>
    </row>
    <row r="75" spans="1:4" x14ac:dyDescent="0.25">
      <c r="A75" s="7" t="s">
        <v>187</v>
      </c>
      <c r="B75" s="7" t="s">
        <v>314</v>
      </c>
      <c r="C75" s="7"/>
      <c r="D75" s="7"/>
    </row>
    <row r="76" spans="1:4" x14ac:dyDescent="0.25">
      <c r="A76" s="7" t="s">
        <v>188</v>
      </c>
      <c r="B76" s="7" t="s">
        <v>315</v>
      </c>
      <c r="C76" s="7"/>
      <c r="D76" s="7"/>
    </row>
    <row r="77" spans="1:4" x14ac:dyDescent="0.25">
      <c r="A77" s="7" t="s">
        <v>189</v>
      </c>
      <c r="B77" s="7" t="s">
        <v>316</v>
      </c>
      <c r="C77" s="7"/>
      <c r="D77" s="7"/>
    </row>
    <row r="78" spans="1:4" x14ac:dyDescent="0.25">
      <c r="A78" s="7" t="s">
        <v>190</v>
      </c>
      <c r="B78" s="7" t="s">
        <v>317</v>
      </c>
      <c r="C78" s="7"/>
      <c r="D78" s="7"/>
    </row>
    <row r="79" spans="1:4" x14ac:dyDescent="0.25">
      <c r="A79" s="7" t="s">
        <v>191</v>
      </c>
      <c r="B79" s="7" t="s">
        <v>318</v>
      </c>
      <c r="C79" s="7"/>
      <c r="D79" s="7"/>
    </row>
    <row r="80" spans="1:4" x14ac:dyDescent="0.25">
      <c r="A80" s="7" t="s">
        <v>192</v>
      </c>
      <c r="B80" s="7" t="s">
        <v>319</v>
      </c>
      <c r="C80" s="7"/>
      <c r="D80" s="7"/>
    </row>
    <row r="81" spans="1:4" x14ac:dyDescent="0.25">
      <c r="A81" s="7" t="s">
        <v>193</v>
      </c>
      <c r="B81" s="7" t="s">
        <v>320</v>
      </c>
      <c r="C81" s="7"/>
      <c r="D81" s="7"/>
    </row>
    <row r="82" spans="1:4" x14ac:dyDescent="0.25">
      <c r="A82" s="7" t="s">
        <v>194</v>
      </c>
      <c r="B82" s="7" t="s">
        <v>321</v>
      </c>
      <c r="C82" s="7"/>
      <c r="D82" s="7"/>
    </row>
    <row r="83" spans="1:4" x14ac:dyDescent="0.25">
      <c r="A83" s="7" t="s">
        <v>195</v>
      </c>
      <c r="B83" s="7" t="s">
        <v>322</v>
      </c>
      <c r="C83" s="7"/>
      <c r="D83" s="7"/>
    </row>
    <row r="84" spans="1:4" x14ac:dyDescent="0.25">
      <c r="A84" s="7" t="s">
        <v>196</v>
      </c>
      <c r="B84" s="7" t="s">
        <v>323</v>
      </c>
      <c r="C84" s="7"/>
      <c r="D84" s="7"/>
    </row>
    <row r="85" spans="1:4" x14ac:dyDescent="0.25">
      <c r="A85" s="7" t="s">
        <v>197</v>
      </c>
      <c r="B85" s="7" t="s">
        <v>324</v>
      </c>
      <c r="C85" s="7"/>
      <c r="D85" s="7"/>
    </row>
    <row r="86" spans="1:4" x14ac:dyDescent="0.25">
      <c r="A86" s="7" t="s">
        <v>46</v>
      </c>
      <c r="B86" s="7" t="s">
        <v>366</v>
      </c>
      <c r="C86" s="7" t="s">
        <v>392</v>
      </c>
      <c r="D86" s="7"/>
    </row>
    <row r="87" spans="1:4" x14ac:dyDescent="0.25">
      <c r="A87" s="1" t="s">
        <v>47</v>
      </c>
      <c r="B87" s="1" t="s">
        <v>243</v>
      </c>
      <c r="C87" s="1" t="s">
        <v>406</v>
      </c>
      <c r="D87" s="1" t="s">
        <v>487</v>
      </c>
    </row>
    <row r="88" spans="1:4" x14ac:dyDescent="0.25">
      <c r="A88" s="7" t="s">
        <v>48</v>
      </c>
      <c r="B88" s="7" t="s">
        <v>244</v>
      </c>
      <c r="C88" s="7" t="s">
        <v>406</v>
      </c>
      <c r="D88" s="7" t="s">
        <v>487</v>
      </c>
    </row>
    <row r="89" spans="1:4" x14ac:dyDescent="0.25">
      <c r="A89" s="1" t="s">
        <v>49</v>
      </c>
      <c r="B89" s="1" t="s">
        <v>245</v>
      </c>
      <c r="C89" s="1" t="s">
        <v>406</v>
      </c>
      <c r="D89" s="1" t="s">
        <v>487</v>
      </c>
    </row>
    <row r="90" spans="1:4" x14ac:dyDescent="0.25">
      <c r="A90" s="8" t="s">
        <v>50</v>
      </c>
      <c r="B90" s="7" t="s">
        <v>431</v>
      </c>
      <c r="C90" s="7" t="s">
        <v>368</v>
      </c>
      <c r="D90" s="7" t="s">
        <v>487</v>
      </c>
    </row>
    <row r="91" spans="1:4" x14ac:dyDescent="0.25">
      <c r="A91" s="2" t="s">
        <v>51</v>
      </c>
      <c r="B91" s="1" t="s">
        <v>430</v>
      </c>
      <c r="C91" s="1" t="s">
        <v>368</v>
      </c>
      <c r="D91" s="1" t="s">
        <v>487</v>
      </c>
    </row>
    <row r="92" spans="1:4" x14ac:dyDescent="0.25">
      <c r="A92" s="8" t="s">
        <v>52</v>
      </c>
      <c r="B92" s="7" t="s">
        <v>429</v>
      </c>
      <c r="C92" s="7" t="s">
        <v>368</v>
      </c>
      <c r="D92" s="7" t="s">
        <v>487</v>
      </c>
    </row>
    <row r="93" spans="1:4" x14ac:dyDescent="0.25">
      <c r="A93" s="7" t="s">
        <v>53</v>
      </c>
      <c r="B93" s="7" t="s">
        <v>428</v>
      </c>
      <c r="C93" s="7" t="s">
        <v>368</v>
      </c>
      <c r="D93" s="7" t="s">
        <v>487</v>
      </c>
    </row>
    <row r="94" spans="1:4" x14ac:dyDescent="0.25">
      <c r="A94" s="1" t="s">
        <v>54</v>
      </c>
      <c r="B94" s="1" t="s">
        <v>427</v>
      </c>
      <c r="C94" s="1" t="s">
        <v>368</v>
      </c>
      <c r="D94" s="1" t="s">
        <v>487</v>
      </c>
    </row>
    <row r="95" spans="1:4" x14ac:dyDescent="0.25">
      <c r="A95" s="7" t="s">
        <v>55</v>
      </c>
      <c r="B95" s="7" t="s">
        <v>426</v>
      </c>
      <c r="C95" s="7" t="s">
        <v>368</v>
      </c>
      <c r="D95" s="7" t="s">
        <v>487</v>
      </c>
    </row>
    <row r="96" spans="1:4" x14ac:dyDescent="0.25">
      <c r="A96" s="1" t="s">
        <v>56</v>
      </c>
      <c r="B96" s="1" t="s">
        <v>425</v>
      </c>
      <c r="C96" s="1" t="s">
        <v>368</v>
      </c>
      <c r="D96" s="1" t="s">
        <v>487</v>
      </c>
    </row>
    <row r="97" spans="1:4" x14ac:dyDescent="0.25">
      <c r="A97" s="7" t="s">
        <v>57</v>
      </c>
      <c r="B97" s="7" t="s">
        <v>421</v>
      </c>
      <c r="C97" s="7" t="s">
        <v>368</v>
      </c>
      <c r="D97" s="7" t="s">
        <v>487</v>
      </c>
    </row>
    <row r="98" spans="1:4" x14ac:dyDescent="0.25">
      <c r="A98" s="1" t="s">
        <v>58</v>
      </c>
      <c r="B98" s="1" t="s">
        <v>422</v>
      </c>
      <c r="C98" s="1" t="s">
        <v>368</v>
      </c>
      <c r="D98" s="1" t="s">
        <v>487</v>
      </c>
    </row>
    <row r="99" spans="1:4" x14ac:dyDescent="0.25">
      <c r="A99" s="7" t="s">
        <v>59</v>
      </c>
      <c r="B99" s="7" t="s">
        <v>424</v>
      </c>
      <c r="C99" s="7" t="s">
        <v>368</v>
      </c>
      <c r="D99" s="7" t="s">
        <v>487</v>
      </c>
    </row>
    <row r="100" spans="1:4" x14ac:dyDescent="0.25">
      <c r="A100" s="1" t="s">
        <v>60</v>
      </c>
      <c r="B100" s="1" t="s">
        <v>423</v>
      </c>
      <c r="C100" s="1" t="s">
        <v>368</v>
      </c>
      <c r="D100" s="1" t="s">
        <v>487</v>
      </c>
    </row>
    <row r="101" spans="1:4" x14ac:dyDescent="0.25">
      <c r="A101" s="7" t="s">
        <v>61</v>
      </c>
      <c r="B101" s="7" t="s">
        <v>246</v>
      </c>
      <c r="C101" s="7" t="s">
        <v>359</v>
      </c>
      <c r="D101" s="7" t="s">
        <v>488</v>
      </c>
    </row>
    <row r="102" spans="1:4" x14ac:dyDescent="0.25">
      <c r="A102" s="1" t="s">
        <v>62</v>
      </c>
      <c r="B102" s="1" t="s">
        <v>247</v>
      </c>
      <c r="C102" s="1" t="s">
        <v>405</v>
      </c>
      <c r="D102" s="1" t="s">
        <v>488</v>
      </c>
    </row>
    <row r="103" spans="1:4" x14ac:dyDescent="0.25">
      <c r="A103" s="7" t="s">
        <v>63</v>
      </c>
      <c r="B103" s="7" t="s">
        <v>248</v>
      </c>
      <c r="C103" s="7" t="s">
        <v>405</v>
      </c>
      <c r="D103" s="7" t="s">
        <v>488</v>
      </c>
    </row>
    <row r="104" spans="1:4" x14ac:dyDescent="0.25">
      <c r="A104" s="1" t="s">
        <v>64</v>
      </c>
      <c r="B104" s="1" t="s">
        <v>249</v>
      </c>
      <c r="C104" s="1" t="s">
        <v>405</v>
      </c>
      <c r="D104" s="1" t="s">
        <v>489</v>
      </c>
    </row>
    <row r="105" spans="1:4" x14ac:dyDescent="0.25">
      <c r="A105" s="7" t="s">
        <v>65</v>
      </c>
      <c r="B105" s="7" t="s">
        <v>250</v>
      </c>
      <c r="C105" s="7" t="s">
        <v>405</v>
      </c>
      <c r="D105" s="7" t="s">
        <v>489</v>
      </c>
    </row>
    <row r="106" spans="1:4" x14ac:dyDescent="0.25">
      <c r="A106" s="1" t="s">
        <v>66</v>
      </c>
      <c r="B106" s="1" t="s">
        <v>251</v>
      </c>
      <c r="C106" s="1" t="s">
        <v>405</v>
      </c>
      <c r="D106" s="1" t="s">
        <v>489</v>
      </c>
    </row>
    <row r="107" spans="1:4" x14ac:dyDescent="0.25">
      <c r="A107" s="7" t="s">
        <v>67</v>
      </c>
      <c r="B107" s="7" t="s">
        <v>252</v>
      </c>
      <c r="C107" s="7" t="s">
        <v>405</v>
      </c>
      <c r="D107" s="7" t="s">
        <v>489</v>
      </c>
    </row>
    <row r="108" spans="1:4" x14ac:dyDescent="0.25">
      <c r="A108" s="1" t="s">
        <v>68</v>
      </c>
      <c r="B108" s="1" t="s">
        <v>253</v>
      </c>
      <c r="C108" s="1" t="s">
        <v>407</v>
      </c>
      <c r="D108" s="1" t="s">
        <v>489</v>
      </c>
    </row>
    <row r="109" spans="1:4" x14ac:dyDescent="0.25">
      <c r="A109" s="8" t="s">
        <v>69</v>
      </c>
      <c r="B109" s="7" t="s">
        <v>254</v>
      </c>
      <c r="C109" s="7" t="s">
        <v>405</v>
      </c>
      <c r="D109" s="7" t="s">
        <v>490</v>
      </c>
    </row>
    <row r="110" spans="1:4" x14ac:dyDescent="0.25">
      <c r="A110" s="2" t="s">
        <v>70</v>
      </c>
      <c r="B110" s="1" t="s">
        <v>255</v>
      </c>
      <c r="C110" s="1" t="s">
        <v>359</v>
      </c>
      <c r="D110" s="1" t="s">
        <v>490</v>
      </c>
    </row>
    <row r="111" spans="1:4" x14ac:dyDescent="0.25">
      <c r="A111" s="8" t="s">
        <v>71</v>
      </c>
      <c r="B111" s="7" t="s">
        <v>256</v>
      </c>
      <c r="C111" s="7" t="s">
        <v>408</v>
      </c>
      <c r="D111" s="7" t="s">
        <v>490</v>
      </c>
    </row>
    <row r="112" spans="1:4" x14ac:dyDescent="0.25">
      <c r="A112" s="7" t="s">
        <v>72</v>
      </c>
      <c r="B112" s="7" t="s">
        <v>257</v>
      </c>
      <c r="C112" s="7" t="s">
        <v>409</v>
      </c>
      <c r="D112" s="7" t="s">
        <v>490</v>
      </c>
    </row>
    <row r="113" spans="1:4" x14ac:dyDescent="0.25">
      <c r="A113" s="1" t="s">
        <v>73</v>
      </c>
      <c r="B113" s="1" t="s">
        <v>258</v>
      </c>
      <c r="C113" s="1" t="s">
        <v>405</v>
      </c>
      <c r="D113" s="1" t="s">
        <v>490</v>
      </c>
    </row>
    <row r="114" spans="1:4" x14ac:dyDescent="0.25">
      <c r="A114" s="7" t="s">
        <v>74</v>
      </c>
      <c r="B114" s="7" t="s">
        <v>259</v>
      </c>
      <c r="C114" s="7" t="s">
        <v>405</v>
      </c>
      <c r="D114" s="7" t="s">
        <v>490</v>
      </c>
    </row>
    <row r="115" spans="1:4" x14ac:dyDescent="0.25">
      <c r="A115" s="1" t="s">
        <v>417</v>
      </c>
      <c r="B115" s="1" t="s">
        <v>260</v>
      </c>
      <c r="C115" s="1" t="s">
        <v>359</v>
      </c>
      <c r="D115" s="1" t="s">
        <v>491</v>
      </c>
    </row>
    <row r="116" spans="1:4" x14ac:dyDescent="0.25">
      <c r="A116" s="7" t="s">
        <v>75</v>
      </c>
      <c r="B116" s="7" t="s">
        <v>472</v>
      </c>
      <c r="C116" s="7" t="s">
        <v>368</v>
      </c>
      <c r="D116" s="7" t="s">
        <v>491</v>
      </c>
    </row>
    <row r="117" spans="1:4" x14ac:dyDescent="0.25">
      <c r="A117" s="1" t="s">
        <v>76</v>
      </c>
      <c r="B117" s="1" t="s">
        <v>473</v>
      </c>
      <c r="C117" s="1" t="s">
        <v>368</v>
      </c>
      <c r="D117" s="1" t="s">
        <v>491</v>
      </c>
    </row>
    <row r="118" spans="1:4" x14ac:dyDescent="0.25">
      <c r="A118" s="7" t="s">
        <v>77</v>
      </c>
      <c r="B118" s="7" t="s">
        <v>474</v>
      </c>
      <c r="C118" s="7" t="s">
        <v>368</v>
      </c>
      <c r="D118" s="7" t="s">
        <v>491</v>
      </c>
    </row>
    <row r="119" spans="1:4" x14ac:dyDescent="0.25">
      <c r="A119" s="1" t="s">
        <v>78</v>
      </c>
      <c r="B119" s="1" t="s">
        <v>475</v>
      </c>
      <c r="C119" s="1" t="s">
        <v>368</v>
      </c>
      <c r="D119" s="1" t="s">
        <v>491</v>
      </c>
    </row>
    <row r="120" spans="1:4" x14ac:dyDescent="0.25">
      <c r="A120" s="7" t="s">
        <v>79</v>
      </c>
      <c r="B120" s="7" t="s">
        <v>476</v>
      </c>
      <c r="C120" s="7" t="s">
        <v>368</v>
      </c>
      <c r="D120" s="7" t="s">
        <v>491</v>
      </c>
    </row>
    <row r="121" spans="1:4" x14ac:dyDescent="0.25">
      <c r="A121" s="1" t="s">
        <v>80</v>
      </c>
      <c r="B121" s="1" t="s">
        <v>477</v>
      </c>
      <c r="C121" s="1" t="s">
        <v>368</v>
      </c>
      <c r="D121" s="1" t="s">
        <v>491</v>
      </c>
    </row>
    <row r="122" spans="1:4" x14ac:dyDescent="0.25">
      <c r="A122" s="7" t="s">
        <v>81</v>
      </c>
      <c r="B122" s="7" t="s">
        <v>478</v>
      </c>
      <c r="C122" s="7" t="s">
        <v>368</v>
      </c>
      <c r="D122" s="7" t="s">
        <v>491</v>
      </c>
    </row>
    <row r="123" spans="1:4" x14ac:dyDescent="0.25">
      <c r="A123" s="1" t="s">
        <v>82</v>
      </c>
      <c r="B123" s="1" t="s">
        <v>479</v>
      </c>
      <c r="C123" s="1" t="s">
        <v>368</v>
      </c>
      <c r="D123" s="1" t="s">
        <v>491</v>
      </c>
    </row>
    <row r="124" spans="1:4" x14ac:dyDescent="0.25">
      <c r="A124" s="7" t="s">
        <v>83</v>
      </c>
      <c r="B124" s="7" t="s">
        <v>480</v>
      </c>
      <c r="C124" s="7" t="s">
        <v>368</v>
      </c>
      <c r="D124" s="7" t="s">
        <v>491</v>
      </c>
    </row>
    <row r="125" spans="1:4" x14ac:dyDescent="0.25">
      <c r="A125" s="1" t="s">
        <v>418</v>
      </c>
      <c r="B125" s="1" t="s">
        <v>261</v>
      </c>
      <c r="C125" s="1" t="s">
        <v>369</v>
      </c>
      <c r="D125" s="1" t="s">
        <v>491</v>
      </c>
    </row>
    <row r="126" spans="1:4" x14ac:dyDescent="0.25">
      <c r="A126" s="7" t="s">
        <v>419</v>
      </c>
      <c r="B126" s="7" t="s">
        <v>262</v>
      </c>
      <c r="C126" s="7" t="s">
        <v>370</v>
      </c>
      <c r="D126" s="7" t="s">
        <v>491</v>
      </c>
    </row>
    <row r="127" spans="1:4" x14ac:dyDescent="0.25">
      <c r="A127" s="1" t="s">
        <v>84</v>
      </c>
      <c r="B127" s="1" t="s">
        <v>263</v>
      </c>
      <c r="C127" s="1"/>
      <c r="D127" s="1" t="s">
        <v>491</v>
      </c>
    </row>
    <row r="128" spans="1:4" x14ac:dyDescent="0.25">
      <c r="A128" s="8" t="s">
        <v>85</v>
      </c>
      <c r="B128" s="7" t="s">
        <v>264</v>
      </c>
      <c r="C128" s="7"/>
      <c r="D128" s="7" t="s">
        <v>491</v>
      </c>
    </row>
    <row r="129" spans="1:4" x14ac:dyDescent="0.25">
      <c r="A129" s="2" t="s">
        <v>420</v>
      </c>
      <c r="B129" s="1" t="s">
        <v>265</v>
      </c>
      <c r="C129" s="1" t="s">
        <v>358</v>
      </c>
      <c r="D129" s="1" t="s">
        <v>491</v>
      </c>
    </row>
    <row r="130" spans="1:4" x14ac:dyDescent="0.25">
      <c r="A130" s="8" t="s">
        <v>86</v>
      </c>
      <c r="B130" s="7" t="s">
        <v>266</v>
      </c>
      <c r="C130" s="7" t="s">
        <v>371</v>
      </c>
      <c r="D130" s="7" t="s">
        <v>491</v>
      </c>
    </row>
    <row r="131" spans="1:4" x14ac:dyDescent="0.25">
      <c r="A131" s="7" t="s">
        <v>87</v>
      </c>
      <c r="B131" s="7" t="s">
        <v>267</v>
      </c>
      <c r="C131" s="7" t="s">
        <v>372</v>
      </c>
      <c r="D131" s="7" t="s">
        <v>491</v>
      </c>
    </row>
    <row r="132" spans="1:4" x14ac:dyDescent="0.25">
      <c r="A132" s="7" t="s">
        <v>389</v>
      </c>
      <c r="B132" s="7" t="s">
        <v>471</v>
      </c>
      <c r="C132" s="7" t="s">
        <v>390</v>
      </c>
      <c r="D132" s="7" t="s">
        <v>491</v>
      </c>
    </row>
    <row r="133" spans="1:4" x14ac:dyDescent="0.25">
      <c r="A133" s="1" t="s">
        <v>88</v>
      </c>
      <c r="B133" s="1" t="s">
        <v>268</v>
      </c>
      <c r="C133" s="1" t="s">
        <v>373</v>
      </c>
      <c r="D133" s="1" t="s">
        <v>491</v>
      </c>
    </row>
    <row r="134" spans="1:4" x14ac:dyDescent="0.25">
      <c r="A134" s="7" t="s">
        <v>89</v>
      </c>
      <c r="B134" s="7" t="s">
        <v>269</v>
      </c>
      <c r="C134" s="7"/>
      <c r="D134" s="7" t="s">
        <v>491</v>
      </c>
    </row>
    <row r="135" spans="1:4" x14ac:dyDescent="0.25">
      <c r="A135" s="1" t="s">
        <v>90</v>
      </c>
      <c r="B135" s="1" t="s">
        <v>270</v>
      </c>
      <c r="C135" s="1" t="s">
        <v>385</v>
      </c>
      <c r="D135" s="1" t="s">
        <v>492</v>
      </c>
    </row>
    <row r="136" spans="1:4" x14ac:dyDescent="0.25">
      <c r="A136" s="7" t="s">
        <v>91</v>
      </c>
      <c r="B136" s="7" t="s">
        <v>271</v>
      </c>
      <c r="C136" s="7" t="s">
        <v>405</v>
      </c>
      <c r="D136" s="7" t="s">
        <v>492</v>
      </c>
    </row>
    <row r="137" spans="1:4" x14ac:dyDescent="0.25">
      <c r="A137" s="1" t="s">
        <v>92</v>
      </c>
      <c r="B137" s="1" t="s">
        <v>272</v>
      </c>
      <c r="C137" s="1" t="s">
        <v>405</v>
      </c>
      <c r="D137" s="1" t="s">
        <v>492</v>
      </c>
    </row>
    <row r="138" spans="1:4" x14ac:dyDescent="0.25">
      <c r="A138" s="7" t="s">
        <v>93</v>
      </c>
      <c r="B138" s="7" t="s">
        <v>273</v>
      </c>
      <c r="C138" s="7" t="s">
        <v>405</v>
      </c>
      <c r="D138" s="7" t="s">
        <v>492</v>
      </c>
    </row>
    <row r="139" spans="1:4" x14ac:dyDescent="0.25">
      <c r="A139" s="1" t="s">
        <v>94</v>
      </c>
      <c r="B139" s="1" t="s">
        <v>274</v>
      </c>
      <c r="C139" s="1" t="s">
        <v>405</v>
      </c>
      <c r="D139" s="1" t="s">
        <v>492</v>
      </c>
    </row>
    <row r="140" spans="1:4" x14ac:dyDescent="0.25">
      <c r="A140" s="7" t="s">
        <v>95</v>
      </c>
      <c r="B140" s="7" t="s">
        <v>275</v>
      </c>
      <c r="C140" s="7" t="s">
        <v>405</v>
      </c>
      <c r="D140" s="7" t="s">
        <v>492</v>
      </c>
    </row>
    <row r="141" spans="1:4" x14ac:dyDescent="0.25">
      <c r="A141" s="1" t="s">
        <v>96</v>
      </c>
      <c r="B141" s="1" t="s">
        <v>276</v>
      </c>
      <c r="C141" s="1" t="s">
        <v>374</v>
      </c>
      <c r="D141" s="1" t="s">
        <v>493</v>
      </c>
    </row>
    <row r="142" spans="1:4" x14ac:dyDescent="0.25">
      <c r="A142" s="7" t="s">
        <v>97</v>
      </c>
      <c r="B142" s="7" t="s">
        <v>432</v>
      </c>
      <c r="C142" s="7" t="s">
        <v>368</v>
      </c>
      <c r="D142" s="7" t="s">
        <v>493</v>
      </c>
    </row>
    <row r="143" spans="1:4" x14ac:dyDescent="0.25">
      <c r="A143" s="1" t="s">
        <v>98</v>
      </c>
      <c r="B143" s="1" t="s">
        <v>433</v>
      </c>
      <c r="C143" s="1" t="s">
        <v>368</v>
      </c>
      <c r="D143" s="1" t="s">
        <v>493</v>
      </c>
    </row>
    <row r="144" spans="1:4" x14ac:dyDescent="0.25">
      <c r="A144" s="7" t="s">
        <v>99</v>
      </c>
      <c r="B144" s="7" t="s">
        <v>434</v>
      </c>
      <c r="C144" s="7" t="s">
        <v>368</v>
      </c>
      <c r="D144" s="7" t="s">
        <v>493</v>
      </c>
    </row>
    <row r="145" spans="1:4" x14ac:dyDescent="0.25">
      <c r="A145" s="1" t="s">
        <v>100</v>
      </c>
      <c r="B145" s="1" t="s">
        <v>435</v>
      </c>
      <c r="C145" s="1" t="s">
        <v>368</v>
      </c>
      <c r="D145" s="1" t="s">
        <v>493</v>
      </c>
    </row>
    <row r="146" spans="1:4" x14ac:dyDescent="0.25">
      <c r="A146" s="7" t="s">
        <v>101</v>
      </c>
      <c r="B146" s="7" t="s">
        <v>436</v>
      </c>
      <c r="C146" s="7" t="s">
        <v>368</v>
      </c>
      <c r="D146" s="7" t="s">
        <v>493</v>
      </c>
    </row>
    <row r="147" spans="1:4" x14ac:dyDescent="0.25">
      <c r="A147" s="1" t="s">
        <v>102</v>
      </c>
      <c r="B147" s="1" t="s">
        <v>437</v>
      </c>
      <c r="C147" s="1" t="s">
        <v>368</v>
      </c>
      <c r="D147" s="1" t="s">
        <v>493</v>
      </c>
    </row>
    <row r="148" spans="1:4" x14ac:dyDescent="0.25">
      <c r="A148" s="8" t="s">
        <v>103</v>
      </c>
      <c r="B148" s="7" t="s">
        <v>438</v>
      </c>
      <c r="C148" s="7" t="s">
        <v>368</v>
      </c>
      <c r="D148" s="7" t="s">
        <v>493</v>
      </c>
    </row>
    <row r="149" spans="1:4" x14ac:dyDescent="0.25">
      <c r="A149" s="2" t="s">
        <v>104</v>
      </c>
      <c r="B149" s="1" t="s">
        <v>439</v>
      </c>
      <c r="C149" s="1" t="s">
        <v>368</v>
      </c>
      <c r="D149" s="1" t="s">
        <v>493</v>
      </c>
    </row>
    <row r="150" spans="1:4" x14ac:dyDescent="0.25">
      <c r="A150" s="8" t="s">
        <v>105</v>
      </c>
      <c r="B150" s="7" t="s">
        <v>440</v>
      </c>
      <c r="C150" s="7" t="s">
        <v>368</v>
      </c>
      <c r="D150" s="7" t="s">
        <v>493</v>
      </c>
    </row>
    <row r="151" spans="1:4" x14ac:dyDescent="0.25">
      <c r="A151" s="7" t="s">
        <v>106</v>
      </c>
      <c r="B151" s="7" t="s">
        <v>441</v>
      </c>
      <c r="C151" s="7" t="s">
        <v>368</v>
      </c>
      <c r="D151" s="7" t="s">
        <v>493</v>
      </c>
    </row>
    <row r="152" spans="1:4" x14ac:dyDescent="0.25">
      <c r="A152" s="1" t="s">
        <v>107</v>
      </c>
      <c r="B152" s="1" t="s">
        <v>442</v>
      </c>
      <c r="C152" s="1" t="s">
        <v>368</v>
      </c>
      <c r="D152" s="1" t="s">
        <v>493</v>
      </c>
    </row>
    <row r="153" spans="1:4" x14ac:dyDescent="0.25">
      <c r="A153" s="7" t="s">
        <v>108</v>
      </c>
      <c r="B153" s="7" t="s">
        <v>443</v>
      </c>
      <c r="C153" s="7" t="s">
        <v>368</v>
      </c>
      <c r="D153" s="7" t="s">
        <v>493</v>
      </c>
    </row>
    <row r="154" spans="1:4" x14ac:dyDescent="0.25">
      <c r="A154" s="1" t="s">
        <v>109</v>
      </c>
      <c r="B154" s="1" t="s">
        <v>277</v>
      </c>
      <c r="C154" s="1" t="s">
        <v>375</v>
      </c>
      <c r="D154" s="1" t="s">
        <v>493</v>
      </c>
    </row>
    <row r="155" spans="1:4" x14ac:dyDescent="0.25">
      <c r="A155" s="7" t="s">
        <v>110</v>
      </c>
      <c r="B155" s="7" t="s">
        <v>278</v>
      </c>
      <c r="C155" s="7" t="s">
        <v>376</v>
      </c>
      <c r="D155" s="7" t="s">
        <v>493</v>
      </c>
    </row>
    <row r="156" spans="1:4" x14ac:dyDescent="0.25">
      <c r="A156" s="1" t="s">
        <v>111</v>
      </c>
      <c r="B156" s="1" t="s">
        <v>279</v>
      </c>
      <c r="C156" s="1" t="s">
        <v>405</v>
      </c>
      <c r="D156" s="1" t="s">
        <v>493</v>
      </c>
    </row>
    <row r="157" spans="1:4" x14ac:dyDescent="0.25">
      <c r="A157" s="7" t="s">
        <v>112</v>
      </c>
      <c r="B157" s="7" t="s">
        <v>280</v>
      </c>
      <c r="C157" s="7" t="s">
        <v>405</v>
      </c>
      <c r="D157" s="7" t="s">
        <v>493</v>
      </c>
    </row>
    <row r="158" spans="1:4" x14ac:dyDescent="0.25">
      <c r="A158" s="1" t="s">
        <v>113</v>
      </c>
      <c r="B158" s="1" t="s">
        <v>281</v>
      </c>
      <c r="C158" s="1" t="s">
        <v>405</v>
      </c>
      <c r="D158" s="1" t="s">
        <v>494</v>
      </c>
    </row>
    <row r="159" spans="1:4" x14ac:dyDescent="0.25">
      <c r="A159" s="7" t="s">
        <v>114</v>
      </c>
      <c r="B159" s="7" t="s">
        <v>282</v>
      </c>
      <c r="C159" s="7" t="s">
        <v>377</v>
      </c>
      <c r="D159" s="7" t="s">
        <v>494</v>
      </c>
    </row>
    <row r="160" spans="1:4" x14ac:dyDescent="0.25">
      <c r="A160" s="1" t="s">
        <v>115</v>
      </c>
      <c r="B160" s="1" t="s">
        <v>283</v>
      </c>
      <c r="C160" s="1" t="s">
        <v>378</v>
      </c>
      <c r="D160" s="1" t="s">
        <v>494</v>
      </c>
    </row>
    <row r="161" spans="1:4" x14ac:dyDescent="0.25">
      <c r="A161" s="7" t="s">
        <v>116</v>
      </c>
      <c r="B161" s="7" t="s">
        <v>284</v>
      </c>
      <c r="C161" s="7" t="s">
        <v>405</v>
      </c>
      <c r="D161" s="7" t="s">
        <v>494</v>
      </c>
    </row>
    <row r="162" spans="1:4" x14ac:dyDescent="0.25">
      <c r="A162" s="1" t="s">
        <v>117</v>
      </c>
      <c r="B162" s="1" t="s">
        <v>285</v>
      </c>
      <c r="C162" s="1" t="s">
        <v>405</v>
      </c>
      <c r="D162" s="1" t="s">
        <v>494</v>
      </c>
    </row>
    <row r="163" spans="1:4" x14ac:dyDescent="0.25">
      <c r="A163" s="7" t="s">
        <v>118</v>
      </c>
      <c r="B163" s="7" t="s">
        <v>286</v>
      </c>
      <c r="C163" s="7" t="s">
        <v>393</v>
      </c>
      <c r="D163" s="7" t="s">
        <v>494</v>
      </c>
    </row>
    <row r="164" spans="1:4" x14ac:dyDescent="0.25">
      <c r="A164" s="1" t="s">
        <v>119</v>
      </c>
      <c r="B164" s="1" t="s">
        <v>287</v>
      </c>
      <c r="C164" s="1" t="s">
        <v>410</v>
      </c>
      <c r="D164" s="1" t="s">
        <v>495</v>
      </c>
    </row>
    <row r="165" spans="1:4" x14ac:dyDescent="0.25">
      <c r="A165" s="7" t="s">
        <v>120</v>
      </c>
      <c r="B165" s="7" t="s">
        <v>288</v>
      </c>
      <c r="C165" s="7" t="s">
        <v>405</v>
      </c>
      <c r="D165" s="7" t="s">
        <v>495</v>
      </c>
    </row>
    <row r="166" spans="1:4" x14ac:dyDescent="0.25">
      <c r="A166" s="1" t="s">
        <v>121</v>
      </c>
      <c r="B166" s="1" t="s">
        <v>289</v>
      </c>
      <c r="C166" s="1" t="s">
        <v>405</v>
      </c>
      <c r="D166" s="1" t="s">
        <v>495</v>
      </c>
    </row>
    <row r="167" spans="1:4" x14ac:dyDescent="0.25">
      <c r="A167" s="8" t="s">
        <v>122</v>
      </c>
      <c r="B167" s="7" t="s">
        <v>290</v>
      </c>
      <c r="C167" s="7" t="s">
        <v>388</v>
      </c>
      <c r="D167" s="7" t="s">
        <v>495</v>
      </c>
    </row>
    <row r="168" spans="1:4" x14ac:dyDescent="0.25">
      <c r="A168" s="2" t="s">
        <v>123</v>
      </c>
      <c r="B168" s="1" t="s">
        <v>291</v>
      </c>
      <c r="C168" s="1" t="s">
        <v>379</v>
      </c>
      <c r="D168" s="1" t="s">
        <v>495</v>
      </c>
    </row>
    <row r="169" spans="1:4" x14ac:dyDescent="0.25">
      <c r="A169" s="8" t="s">
        <v>124</v>
      </c>
      <c r="B169" s="7" t="s">
        <v>292</v>
      </c>
      <c r="C169" s="7" t="s">
        <v>405</v>
      </c>
      <c r="D169" s="7" t="s">
        <v>496</v>
      </c>
    </row>
    <row r="170" spans="1:4" x14ac:dyDescent="0.25">
      <c r="A170" s="7" t="s">
        <v>125</v>
      </c>
      <c r="B170" s="7" t="s">
        <v>293</v>
      </c>
      <c r="C170" s="7" t="s">
        <v>411</v>
      </c>
      <c r="D170" s="7" t="s">
        <v>496</v>
      </c>
    </row>
    <row r="171" spans="1:4" x14ac:dyDescent="0.25">
      <c r="A171" s="1" t="s">
        <v>126</v>
      </c>
      <c r="B171" s="1" t="s">
        <v>294</v>
      </c>
      <c r="C171" s="1" t="s">
        <v>405</v>
      </c>
      <c r="D171" s="1" t="s">
        <v>496</v>
      </c>
    </row>
    <row r="172" spans="1:4" x14ac:dyDescent="0.25">
      <c r="A172" s="7" t="s">
        <v>127</v>
      </c>
      <c r="B172" s="7" t="s">
        <v>295</v>
      </c>
      <c r="C172" s="7" t="s">
        <v>405</v>
      </c>
      <c r="D172" s="7" t="s">
        <v>496</v>
      </c>
    </row>
    <row r="173" spans="1:4" x14ac:dyDescent="0.25">
      <c r="A173" s="1" t="s">
        <v>128</v>
      </c>
      <c r="B173" s="1" t="s">
        <v>296</v>
      </c>
      <c r="C173" s="1" t="s">
        <v>406</v>
      </c>
      <c r="D173" s="1" t="s">
        <v>496</v>
      </c>
    </row>
    <row r="174" spans="1:4" x14ac:dyDescent="0.25">
      <c r="A174" s="7" t="s">
        <v>129</v>
      </c>
      <c r="B174" s="7" t="s">
        <v>297</v>
      </c>
      <c r="C174" s="7" t="s">
        <v>385</v>
      </c>
      <c r="D174" s="7" t="s">
        <v>497</v>
      </c>
    </row>
    <row r="175" spans="1:4" x14ac:dyDescent="0.25">
      <c r="A175" s="1" t="s">
        <v>130</v>
      </c>
      <c r="B175" s="1" t="s">
        <v>298</v>
      </c>
      <c r="C175" s="1" t="s">
        <v>412</v>
      </c>
      <c r="D175" s="1" t="s">
        <v>497</v>
      </c>
    </row>
    <row r="176" spans="1:4" x14ac:dyDescent="0.25">
      <c r="A176" s="7" t="s">
        <v>131</v>
      </c>
      <c r="B176" s="7" t="s">
        <v>299</v>
      </c>
      <c r="C176" s="7" t="s">
        <v>380</v>
      </c>
      <c r="D176" s="7" t="s">
        <v>497</v>
      </c>
    </row>
    <row r="177" spans="1:4" x14ac:dyDescent="0.25">
      <c r="A177" s="1" t="s">
        <v>132</v>
      </c>
      <c r="B177" s="1" t="s">
        <v>300</v>
      </c>
      <c r="C177" s="1" t="s">
        <v>413</v>
      </c>
      <c r="D177" s="1" t="s">
        <v>497</v>
      </c>
    </row>
    <row r="178" spans="1:4" x14ac:dyDescent="0.25">
      <c r="A178" s="7" t="s">
        <v>133</v>
      </c>
      <c r="B178" s="7" t="s">
        <v>301</v>
      </c>
      <c r="C178" s="7" t="s">
        <v>414</v>
      </c>
      <c r="D178" s="7" t="s">
        <v>497</v>
      </c>
    </row>
    <row r="179" spans="1:4" x14ac:dyDescent="0.25">
      <c r="A179" s="1" t="s">
        <v>134</v>
      </c>
      <c r="B179" s="1" t="s">
        <v>302</v>
      </c>
      <c r="C179" s="1" t="s">
        <v>414</v>
      </c>
      <c r="D179" s="1" t="s">
        <v>497</v>
      </c>
    </row>
    <row r="180" spans="1:4" x14ac:dyDescent="0.25">
      <c r="A180" s="7" t="s">
        <v>135</v>
      </c>
      <c r="B180" s="7" t="s">
        <v>303</v>
      </c>
      <c r="C180" s="7" t="s">
        <v>359</v>
      </c>
      <c r="D180" s="7" t="s">
        <v>498</v>
      </c>
    </row>
    <row r="181" spans="1:4" x14ac:dyDescent="0.25">
      <c r="A181" s="1" t="s">
        <v>136</v>
      </c>
      <c r="B181" s="1" t="s">
        <v>304</v>
      </c>
      <c r="C181" s="1" t="s">
        <v>381</v>
      </c>
      <c r="D181" s="1" t="s">
        <v>498</v>
      </c>
    </row>
    <row r="182" spans="1:4" x14ac:dyDescent="0.25">
      <c r="A182" s="7" t="s">
        <v>137</v>
      </c>
      <c r="B182" s="7" t="s">
        <v>305</v>
      </c>
      <c r="C182" s="7" t="s">
        <v>359</v>
      </c>
      <c r="D182" s="7" t="s">
        <v>498</v>
      </c>
    </row>
    <row r="183" spans="1:4" x14ac:dyDescent="0.25">
      <c r="A183" s="1" t="s">
        <v>138</v>
      </c>
      <c r="B183" s="1" t="s">
        <v>306</v>
      </c>
      <c r="C183" s="1" t="s">
        <v>382</v>
      </c>
      <c r="D183" s="1" t="s">
        <v>498</v>
      </c>
    </row>
    <row r="184" spans="1:4" x14ac:dyDescent="0.25">
      <c r="A184" s="7" t="s">
        <v>139</v>
      </c>
      <c r="B184" s="7" t="s">
        <v>444</v>
      </c>
      <c r="C184" s="7" t="s">
        <v>368</v>
      </c>
      <c r="D184" s="7" t="s">
        <v>498</v>
      </c>
    </row>
    <row r="185" spans="1:4" x14ac:dyDescent="0.25">
      <c r="A185" s="1" t="s">
        <v>140</v>
      </c>
      <c r="B185" s="1" t="s">
        <v>445</v>
      </c>
      <c r="C185" s="1" t="s">
        <v>368</v>
      </c>
      <c r="D185" s="1" t="s">
        <v>498</v>
      </c>
    </row>
    <row r="186" spans="1:4" x14ac:dyDescent="0.25">
      <c r="A186" s="8" t="s">
        <v>141</v>
      </c>
      <c r="B186" s="7" t="s">
        <v>446</v>
      </c>
      <c r="C186" s="7" t="s">
        <v>368</v>
      </c>
      <c r="D186" s="7" t="s">
        <v>498</v>
      </c>
    </row>
    <row r="187" spans="1:4" x14ac:dyDescent="0.25">
      <c r="A187" s="2" t="s">
        <v>142</v>
      </c>
      <c r="B187" s="1" t="s">
        <v>447</v>
      </c>
      <c r="C187" s="1" t="s">
        <v>368</v>
      </c>
      <c r="D187" s="1" t="s">
        <v>498</v>
      </c>
    </row>
    <row r="188" spans="1:4" x14ac:dyDescent="0.25">
      <c r="A188" s="8" t="s">
        <v>143</v>
      </c>
      <c r="B188" s="7" t="s">
        <v>448</v>
      </c>
      <c r="C188" s="7" t="s">
        <v>368</v>
      </c>
      <c r="D188" s="7" t="s">
        <v>498</v>
      </c>
    </row>
    <row r="189" spans="1:4" x14ac:dyDescent="0.25">
      <c r="A189" s="7" t="s">
        <v>144</v>
      </c>
      <c r="B189" s="7" t="s">
        <v>449</v>
      </c>
      <c r="C189" s="7" t="s">
        <v>368</v>
      </c>
      <c r="D189" s="7" t="s">
        <v>498</v>
      </c>
    </row>
    <row r="190" spans="1:4" x14ac:dyDescent="0.25">
      <c r="A190" s="1" t="s">
        <v>145</v>
      </c>
      <c r="B190" s="1" t="s">
        <v>450</v>
      </c>
      <c r="C190" s="1" t="s">
        <v>368</v>
      </c>
      <c r="D190" s="1" t="s">
        <v>498</v>
      </c>
    </row>
    <row r="191" spans="1:4" x14ac:dyDescent="0.25">
      <c r="A191" s="7" t="s">
        <v>146</v>
      </c>
      <c r="B191" s="7" t="s">
        <v>451</v>
      </c>
      <c r="C191" s="7" t="s">
        <v>368</v>
      </c>
      <c r="D191" s="7" t="s">
        <v>498</v>
      </c>
    </row>
    <row r="192" spans="1:4" x14ac:dyDescent="0.25">
      <c r="A192" s="1" t="s">
        <v>147</v>
      </c>
      <c r="B192" s="1" t="s">
        <v>452</v>
      </c>
      <c r="C192" s="1" t="s">
        <v>368</v>
      </c>
      <c r="D192" s="1" t="s">
        <v>498</v>
      </c>
    </row>
    <row r="193" spans="1:4" x14ac:dyDescent="0.25">
      <c r="A193" s="7" t="s">
        <v>148</v>
      </c>
      <c r="B193" s="7" t="s">
        <v>307</v>
      </c>
      <c r="C193" s="7" t="s">
        <v>415</v>
      </c>
      <c r="D193" s="7" t="s">
        <v>498</v>
      </c>
    </row>
    <row r="194" spans="1:4" x14ac:dyDescent="0.25">
      <c r="A194" s="1" t="s">
        <v>149</v>
      </c>
      <c r="B194" s="1" t="s">
        <v>308</v>
      </c>
      <c r="C194" s="1" t="s">
        <v>416</v>
      </c>
      <c r="D194" s="1" t="s">
        <v>498</v>
      </c>
    </row>
    <row r="195" spans="1:4" x14ac:dyDescent="0.25">
      <c r="A195" s="7" t="s">
        <v>150</v>
      </c>
      <c r="B195" s="7" t="s">
        <v>453</v>
      </c>
      <c r="C195" s="7" t="s">
        <v>368</v>
      </c>
      <c r="D195" s="7" t="s">
        <v>498</v>
      </c>
    </row>
    <row r="196" spans="1:4" x14ac:dyDescent="0.25">
      <c r="A196" s="1" t="s">
        <v>151</v>
      </c>
      <c r="B196" s="1" t="s">
        <v>454</v>
      </c>
      <c r="C196" s="1" t="s">
        <v>368</v>
      </c>
      <c r="D196" s="1" t="s">
        <v>498</v>
      </c>
    </row>
    <row r="197" spans="1:4" x14ac:dyDescent="0.25">
      <c r="A197" s="7" t="s">
        <v>152</v>
      </c>
      <c r="B197" s="7" t="s">
        <v>455</v>
      </c>
      <c r="C197" s="7" t="s">
        <v>368</v>
      </c>
      <c r="D197" s="7" t="s">
        <v>498</v>
      </c>
    </row>
    <row r="198" spans="1:4" x14ac:dyDescent="0.25">
      <c r="A198" s="1" t="s">
        <v>153</v>
      </c>
      <c r="B198" s="1" t="s">
        <v>456</v>
      </c>
      <c r="C198" s="1" t="s">
        <v>368</v>
      </c>
      <c r="D198" s="1" t="s">
        <v>498</v>
      </c>
    </row>
    <row r="199" spans="1:4" x14ac:dyDescent="0.25">
      <c r="A199" s="7" t="s">
        <v>154</v>
      </c>
      <c r="B199" s="7" t="s">
        <v>457</v>
      </c>
      <c r="C199" s="7" t="s">
        <v>368</v>
      </c>
      <c r="D199" s="7" t="s">
        <v>498</v>
      </c>
    </row>
    <row r="200" spans="1:4" x14ac:dyDescent="0.25">
      <c r="A200" s="1" t="s">
        <v>155</v>
      </c>
      <c r="B200" s="1" t="s">
        <v>458</v>
      </c>
      <c r="C200" s="1" t="s">
        <v>368</v>
      </c>
      <c r="D200" s="1" t="s">
        <v>498</v>
      </c>
    </row>
    <row r="201" spans="1:4" x14ac:dyDescent="0.25">
      <c r="A201" s="7" t="s">
        <v>156</v>
      </c>
      <c r="B201" s="7" t="s">
        <v>459</v>
      </c>
      <c r="C201" s="7" t="s">
        <v>368</v>
      </c>
      <c r="D201" s="7" t="s">
        <v>498</v>
      </c>
    </row>
    <row r="202" spans="1:4" x14ac:dyDescent="0.25">
      <c r="A202" s="1" t="s">
        <v>157</v>
      </c>
      <c r="B202" s="1" t="s">
        <v>460</v>
      </c>
      <c r="C202" s="1" t="s">
        <v>368</v>
      </c>
      <c r="D202" s="1" t="s">
        <v>498</v>
      </c>
    </row>
    <row r="203" spans="1:4" x14ac:dyDescent="0.25">
      <c r="A203" s="7" t="s">
        <v>158</v>
      </c>
      <c r="B203" s="7" t="s">
        <v>481</v>
      </c>
      <c r="C203" s="7" t="s">
        <v>368</v>
      </c>
      <c r="D203" s="7" t="s">
        <v>498</v>
      </c>
    </row>
    <row r="204" spans="1:4" x14ac:dyDescent="0.25">
      <c r="A204" s="1" t="s">
        <v>159</v>
      </c>
      <c r="B204" s="1" t="s">
        <v>483</v>
      </c>
      <c r="C204" s="1" t="s">
        <v>368</v>
      </c>
      <c r="D204" s="1" t="s">
        <v>498</v>
      </c>
    </row>
    <row r="205" spans="1:4" x14ac:dyDescent="0.25">
      <c r="A205" s="8" t="s">
        <v>160</v>
      </c>
      <c r="B205" s="7" t="s">
        <v>482</v>
      </c>
      <c r="C205" s="7" t="s">
        <v>368</v>
      </c>
      <c r="D205" s="7" t="s">
        <v>498</v>
      </c>
    </row>
    <row r="206" spans="1:4" x14ac:dyDescent="0.25">
      <c r="A206" s="2" t="s">
        <v>161</v>
      </c>
      <c r="B206" s="1" t="s">
        <v>484</v>
      </c>
      <c r="C206" s="1" t="s">
        <v>368</v>
      </c>
      <c r="D206" s="1" t="s">
        <v>498</v>
      </c>
    </row>
    <row r="207" spans="1:4" x14ac:dyDescent="0.25">
      <c r="A207" s="8" t="s">
        <v>162</v>
      </c>
      <c r="B207" s="7" t="s">
        <v>485</v>
      </c>
      <c r="C207" s="7" t="s">
        <v>368</v>
      </c>
      <c r="D207" s="7" t="s">
        <v>498</v>
      </c>
    </row>
    <row r="208" spans="1:4" x14ac:dyDescent="0.25">
      <c r="A208" s="7" t="s">
        <v>163</v>
      </c>
      <c r="B208" s="7" t="s">
        <v>486</v>
      </c>
      <c r="C208" s="7" t="s">
        <v>368</v>
      </c>
      <c r="D208" s="7" t="s">
        <v>498</v>
      </c>
    </row>
    <row r="209" spans="1:4" x14ac:dyDescent="0.25">
      <c r="A209" s="1" t="s">
        <v>164</v>
      </c>
      <c r="B209" s="1" t="s">
        <v>309</v>
      </c>
      <c r="C209" s="1" t="s">
        <v>383</v>
      </c>
      <c r="D209" s="1" t="s">
        <v>498</v>
      </c>
    </row>
    <row r="210" spans="1:4" x14ac:dyDescent="0.25">
      <c r="A210" s="7" t="s">
        <v>165</v>
      </c>
      <c r="B210" s="7" t="s">
        <v>310</v>
      </c>
      <c r="C210" s="7" t="s">
        <v>416</v>
      </c>
      <c r="D210" s="7" t="s">
        <v>498</v>
      </c>
    </row>
    <row r="211" spans="1:4" x14ac:dyDescent="0.25">
      <c r="A211" s="1" t="s">
        <v>166</v>
      </c>
      <c r="B211" s="1" t="s">
        <v>311</v>
      </c>
      <c r="C211" s="1" t="s">
        <v>416</v>
      </c>
      <c r="D211" s="1" t="s">
        <v>498</v>
      </c>
    </row>
    <row r="212" spans="1:4" x14ac:dyDescent="0.25">
      <c r="A212" s="1" t="s">
        <v>167</v>
      </c>
      <c r="B212" s="1" t="s">
        <v>312</v>
      </c>
      <c r="C212" s="1"/>
      <c r="D212" s="1"/>
    </row>
  </sheetData>
  <autoFilter ref="A1:C212" xr:uid="{00000000-0001-0000-0000-000000000000}"/>
  <phoneticPr fontId="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22F1F-5C1A-4A99-BA5D-456F1836E55B}">
  <dimension ref="A1:E35"/>
  <sheetViews>
    <sheetView workbookViewId="0">
      <selection activeCell="A51" sqref="A51"/>
    </sheetView>
  </sheetViews>
  <sheetFormatPr defaultRowHeight="15" x14ac:dyDescent="0.25"/>
  <cols>
    <col min="1" max="1" width="32.140625" bestFit="1" customWidth="1"/>
    <col min="2" max="2" width="90.5703125" bestFit="1" customWidth="1"/>
    <col min="4" max="4" width="28.5703125" bestFit="1" customWidth="1"/>
    <col min="5" max="5" width="149.42578125" bestFit="1" customWidth="1"/>
  </cols>
  <sheetData>
    <row r="1" spans="1:5" x14ac:dyDescent="0.25">
      <c r="A1" s="12" t="s">
        <v>522</v>
      </c>
      <c r="B1" s="12"/>
      <c r="C1" s="12"/>
      <c r="D1" s="12"/>
      <c r="E1" s="12"/>
    </row>
    <row r="2" spans="1:5" x14ac:dyDescent="0.25">
      <c r="A2" s="11" t="s">
        <v>506</v>
      </c>
      <c r="B2" s="11"/>
      <c r="D2" s="11" t="s">
        <v>521</v>
      </c>
      <c r="E2" s="11"/>
    </row>
    <row r="3" spans="1:5" x14ac:dyDescent="0.25">
      <c r="A3" s="10" t="s">
        <v>499</v>
      </c>
      <c r="B3" s="10"/>
      <c r="D3" s="10" t="s">
        <v>507</v>
      </c>
      <c r="E3" s="10"/>
    </row>
    <row r="4" spans="1:5" x14ac:dyDescent="0.25">
      <c r="A4" t="s">
        <v>5</v>
      </c>
      <c r="B4" t="s">
        <v>203</v>
      </c>
      <c r="D4" t="s">
        <v>47</v>
      </c>
      <c r="E4" t="s">
        <v>243</v>
      </c>
    </row>
    <row r="5" spans="1:5" x14ac:dyDescent="0.25">
      <c r="A5" t="s">
        <v>6</v>
      </c>
      <c r="B5" t="s">
        <v>204</v>
      </c>
      <c r="D5" t="s">
        <v>48</v>
      </c>
      <c r="E5" t="s">
        <v>244</v>
      </c>
    </row>
    <row r="6" spans="1:5" x14ac:dyDescent="0.25">
      <c r="A6" t="s">
        <v>7</v>
      </c>
      <c r="B6" t="s">
        <v>205</v>
      </c>
      <c r="D6" t="s">
        <v>49</v>
      </c>
      <c r="E6" t="s">
        <v>245</v>
      </c>
    </row>
    <row r="7" spans="1:5" x14ac:dyDescent="0.25">
      <c r="A7" t="s">
        <v>8</v>
      </c>
      <c r="B7" t="s">
        <v>206</v>
      </c>
    </row>
    <row r="8" spans="1:5" x14ac:dyDescent="0.25">
      <c r="A8" t="s">
        <v>9</v>
      </c>
      <c r="B8" t="s">
        <v>207</v>
      </c>
      <c r="D8" s="10" t="s">
        <v>508</v>
      </c>
      <c r="E8" s="10"/>
    </row>
    <row r="9" spans="1:5" x14ac:dyDescent="0.25">
      <c r="A9" t="s">
        <v>10</v>
      </c>
      <c r="B9" t="s">
        <v>500</v>
      </c>
      <c r="D9" t="s">
        <v>65</v>
      </c>
      <c r="E9" t="s">
        <v>509</v>
      </c>
    </row>
    <row r="10" spans="1:5" x14ac:dyDescent="0.25">
      <c r="D10" t="s">
        <v>64</v>
      </c>
      <c r="E10" t="s">
        <v>510</v>
      </c>
    </row>
    <row r="11" spans="1:5" x14ac:dyDescent="0.25">
      <c r="A11" s="10" t="s">
        <v>501</v>
      </c>
      <c r="B11" s="10"/>
      <c r="D11" t="s">
        <v>67</v>
      </c>
      <c r="E11" t="s">
        <v>511</v>
      </c>
    </row>
    <row r="12" spans="1:5" x14ac:dyDescent="0.25">
      <c r="A12" t="s">
        <v>13</v>
      </c>
      <c r="B12" t="s">
        <v>211</v>
      </c>
      <c r="D12" t="s">
        <v>66</v>
      </c>
      <c r="E12" t="s">
        <v>512</v>
      </c>
    </row>
    <row r="13" spans="1:5" x14ac:dyDescent="0.25">
      <c r="A13" t="s">
        <v>14</v>
      </c>
      <c r="B13" t="s">
        <v>212</v>
      </c>
      <c r="D13" t="s">
        <v>68</v>
      </c>
      <c r="E13" t="s">
        <v>513</v>
      </c>
    </row>
    <row r="14" spans="1:5" x14ac:dyDescent="0.25">
      <c r="A14" t="s">
        <v>15</v>
      </c>
      <c r="B14" t="s">
        <v>213</v>
      </c>
    </row>
    <row r="15" spans="1:5" x14ac:dyDescent="0.25">
      <c r="D15" s="10" t="s">
        <v>514</v>
      </c>
      <c r="E15" s="10"/>
    </row>
    <row r="16" spans="1:5" x14ac:dyDescent="0.25">
      <c r="A16" s="10" t="s">
        <v>502</v>
      </c>
      <c r="B16" s="10"/>
      <c r="D16" t="s">
        <v>93</v>
      </c>
      <c r="E16" t="s">
        <v>273</v>
      </c>
    </row>
    <row r="17" spans="1:5" x14ac:dyDescent="0.25">
      <c r="A17" t="s">
        <v>16</v>
      </c>
      <c r="B17" t="s">
        <v>214</v>
      </c>
      <c r="D17" t="s">
        <v>94</v>
      </c>
      <c r="E17" t="s">
        <v>274</v>
      </c>
    </row>
    <row r="18" spans="1:5" x14ac:dyDescent="0.25">
      <c r="A18" t="s">
        <v>17</v>
      </c>
      <c r="B18" t="s">
        <v>215</v>
      </c>
      <c r="D18" t="s">
        <v>95</v>
      </c>
      <c r="E18" t="s">
        <v>275</v>
      </c>
    </row>
    <row r="20" spans="1:5" x14ac:dyDescent="0.25">
      <c r="A20" s="10" t="s">
        <v>503</v>
      </c>
      <c r="B20" s="10"/>
      <c r="D20" s="10" t="s">
        <v>515</v>
      </c>
      <c r="E20" s="10"/>
    </row>
    <row r="21" spans="1:5" x14ac:dyDescent="0.25">
      <c r="A21" t="s">
        <v>22</v>
      </c>
      <c r="B21" t="s">
        <v>220</v>
      </c>
      <c r="D21" t="s">
        <v>119</v>
      </c>
      <c r="E21" t="s">
        <v>287</v>
      </c>
    </row>
    <row r="22" spans="1:5" x14ac:dyDescent="0.25">
      <c r="A22" t="s">
        <v>23</v>
      </c>
      <c r="B22" t="s">
        <v>221</v>
      </c>
      <c r="D22" t="s">
        <v>120</v>
      </c>
      <c r="E22" t="s">
        <v>288</v>
      </c>
    </row>
    <row r="23" spans="1:5" x14ac:dyDescent="0.25">
      <c r="D23" t="s">
        <v>121</v>
      </c>
      <c r="E23" t="s">
        <v>289</v>
      </c>
    </row>
    <row r="24" spans="1:5" x14ac:dyDescent="0.25">
      <c r="A24" s="10" t="s">
        <v>504</v>
      </c>
      <c r="B24" s="10"/>
    </row>
    <row r="25" spans="1:5" x14ac:dyDescent="0.25">
      <c r="A25" t="s">
        <v>25</v>
      </c>
      <c r="B25" t="s">
        <v>223</v>
      </c>
      <c r="D25" s="10" t="s">
        <v>516</v>
      </c>
      <c r="E25" s="10"/>
    </row>
    <row r="26" spans="1:5" x14ac:dyDescent="0.25">
      <c r="A26" t="s">
        <v>26</v>
      </c>
      <c r="B26" t="s">
        <v>224</v>
      </c>
      <c r="D26" t="s">
        <v>124</v>
      </c>
      <c r="E26" t="s">
        <v>292</v>
      </c>
    </row>
    <row r="27" spans="1:5" x14ac:dyDescent="0.25">
      <c r="D27" t="s">
        <v>125</v>
      </c>
      <c r="E27" t="s">
        <v>293</v>
      </c>
    </row>
    <row r="28" spans="1:5" x14ac:dyDescent="0.25">
      <c r="A28" s="10" t="s">
        <v>505</v>
      </c>
      <c r="B28" s="10"/>
      <c r="D28" t="s">
        <v>126</v>
      </c>
      <c r="E28" t="s">
        <v>294</v>
      </c>
    </row>
    <row r="29" spans="1:5" x14ac:dyDescent="0.25">
      <c r="A29" t="s">
        <v>33</v>
      </c>
      <c r="B29" t="s">
        <v>231</v>
      </c>
      <c r="D29" t="s">
        <v>127</v>
      </c>
      <c r="E29" t="s">
        <v>295</v>
      </c>
    </row>
    <row r="30" spans="1:5" x14ac:dyDescent="0.25">
      <c r="A30" t="s">
        <v>34</v>
      </c>
      <c r="B30" t="s">
        <v>232</v>
      </c>
      <c r="D30" t="s">
        <v>128</v>
      </c>
      <c r="E30" t="s">
        <v>296</v>
      </c>
    </row>
    <row r="31" spans="1:5" x14ac:dyDescent="0.25">
      <c r="A31" t="s">
        <v>35</v>
      </c>
      <c r="B31" t="s">
        <v>233</v>
      </c>
    </row>
    <row r="32" spans="1:5" x14ac:dyDescent="0.25">
      <c r="D32" s="10" t="s">
        <v>517</v>
      </c>
      <c r="E32" s="10"/>
    </row>
    <row r="33" spans="4:5" x14ac:dyDescent="0.25">
      <c r="D33" t="s">
        <v>130</v>
      </c>
      <c r="E33" t="s">
        <v>518</v>
      </c>
    </row>
    <row r="34" spans="4:5" x14ac:dyDescent="0.25">
      <c r="D34" t="s">
        <v>133</v>
      </c>
      <c r="E34" t="s">
        <v>519</v>
      </c>
    </row>
    <row r="35" spans="4:5" x14ac:dyDescent="0.25">
      <c r="D35" t="s">
        <v>134</v>
      </c>
      <c r="E35" t="s">
        <v>520</v>
      </c>
    </row>
  </sheetData>
  <mergeCells count="15">
    <mergeCell ref="D32:E32"/>
    <mergeCell ref="D2:E2"/>
    <mergeCell ref="A1:E1"/>
    <mergeCell ref="A2:B2"/>
    <mergeCell ref="D3:E3"/>
    <mergeCell ref="D8:E8"/>
    <mergeCell ref="D15:E15"/>
    <mergeCell ref="D20:E20"/>
    <mergeCell ref="D25:E25"/>
    <mergeCell ref="A3:B3"/>
    <mergeCell ref="A11:B11"/>
    <mergeCell ref="A16:B16"/>
    <mergeCell ref="A20:B20"/>
    <mergeCell ref="A24:B24"/>
    <mergeCell ref="A28:B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BDE47-0464-4B1C-9739-5C07584859A1}">
  <dimension ref="A1:G37"/>
  <sheetViews>
    <sheetView workbookViewId="0">
      <selection sqref="A1:A6"/>
    </sheetView>
  </sheetViews>
  <sheetFormatPr defaultRowHeight="15" x14ac:dyDescent="0.35"/>
  <cols>
    <col min="1" max="1" width="112.140625" style="14" customWidth="1"/>
    <col min="2" max="2" width="5" style="14" customWidth="1"/>
    <col min="3" max="4" width="17.85546875" style="16" customWidth="1"/>
    <col min="5" max="5" width="18.28515625" style="16" bestFit="1" customWidth="1"/>
    <col min="6" max="6" width="18.28515625" style="16" customWidth="1"/>
    <col min="7" max="7" width="9.140625" style="16"/>
    <col min="8" max="16384" width="9.140625" style="14"/>
  </cols>
  <sheetData>
    <row r="1" spans="1:6" s="16" customFormat="1" ht="15" customHeight="1" x14ac:dyDescent="0.35">
      <c r="A1" s="13" t="s">
        <v>530</v>
      </c>
      <c r="B1" s="14"/>
      <c r="C1" s="15" t="s">
        <v>531</v>
      </c>
      <c r="D1" s="15"/>
      <c r="E1" s="15"/>
    </row>
    <row r="2" spans="1:6" s="16" customFormat="1" ht="15.75" thickBot="1" x14ac:dyDescent="0.4">
      <c r="A2" s="13"/>
      <c r="B2" s="14"/>
      <c r="C2" s="17"/>
      <c r="D2" s="17"/>
      <c r="E2" s="17"/>
    </row>
    <row r="3" spans="1:6" s="16" customFormat="1" ht="15" customHeight="1" x14ac:dyDescent="0.35">
      <c r="A3" s="13"/>
      <c r="B3" s="14"/>
      <c r="C3" s="18" t="s">
        <v>532</v>
      </c>
      <c r="D3" s="19" t="s">
        <v>533</v>
      </c>
      <c r="E3" s="20" t="s">
        <v>534</v>
      </c>
    </row>
    <row r="4" spans="1:6" s="16" customFormat="1" ht="15" customHeight="1" x14ac:dyDescent="0.35">
      <c r="A4" s="13"/>
      <c r="B4" s="14"/>
      <c r="C4" s="21" t="s">
        <v>535</v>
      </c>
      <c r="D4" s="22">
        <v>1</v>
      </c>
      <c r="E4" s="23">
        <v>0.5</v>
      </c>
    </row>
    <row r="5" spans="1:6" s="16" customFormat="1" ht="15" customHeight="1" x14ac:dyDescent="0.35">
      <c r="A5" s="13"/>
      <c r="B5" s="14"/>
      <c r="C5" s="21" t="s">
        <v>536</v>
      </c>
      <c r="D5" s="22">
        <v>2</v>
      </c>
      <c r="E5" s="23">
        <v>0.75</v>
      </c>
    </row>
    <row r="6" spans="1:6" s="16" customFormat="1" ht="15" customHeight="1" x14ac:dyDescent="0.35">
      <c r="A6" s="13"/>
      <c r="B6" s="14"/>
      <c r="C6" s="21" t="s">
        <v>537</v>
      </c>
      <c r="D6" s="22">
        <v>3</v>
      </c>
      <c r="E6" s="23">
        <v>1</v>
      </c>
    </row>
    <row r="7" spans="1:6" s="16" customFormat="1" ht="15" customHeight="1" x14ac:dyDescent="0.35">
      <c r="A7" s="14"/>
      <c r="B7" s="14"/>
      <c r="C7" s="21" t="s">
        <v>538</v>
      </c>
      <c r="D7" s="22">
        <v>4</v>
      </c>
      <c r="E7" s="23">
        <v>2</v>
      </c>
    </row>
    <row r="8" spans="1:6" s="16" customFormat="1" ht="15.75" thickBot="1" x14ac:dyDescent="0.4">
      <c r="A8" s="24" t="s">
        <v>539</v>
      </c>
      <c r="B8" s="14"/>
      <c r="C8" s="25" t="s">
        <v>540</v>
      </c>
      <c r="D8" s="26">
        <v>5</v>
      </c>
      <c r="E8" s="27">
        <v>3</v>
      </c>
    </row>
    <row r="9" spans="1:6" s="16" customFormat="1" ht="15.75" thickBot="1" x14ac:dyDescent="0.4">
      <c r="A9" s="24"/>
      <c r="B9" s="14"/>
    </row>
    <row r="10" spans="1:6" s="16" customFormat="1" ht="15" customHeight="1" x14ac:dyDescent="0.35">
      <c r="A10" s="24"/>
      <c r="B10" s="14"/>
      <c r="C10" s="18" t="s">
        <v>532</v>
      </c>
      <c r="D10" s="19" t="s">
        <v>541</v>
      </c>
      <c r="E10" s="19" t="s">
        <v>542</v>
      </c>
      <c r="F10" s="20" t="s">
        <v>543</v>
      </c>
    </row>
    <row r="11" spans="1:6" s="16" customFormat="1" ht="15.75" thickBot="1" x14ac:dyDescent="0.4">
      <c r="A11" s="24"/>
      <c r="B11" s="14"/>
      <c r="C11" s="25" t="s">
        <v>544</v>
      </c>
      <c r="D11" s="28">
        <f>AVERAGE(D4:D8)</f>
        <v>3</v>
      </c>
      <c r="E11" s="29">
        <f>SUMPRODUCT($D$4:$D$8,$E$4:$E$8)/SUMIFS($E$4:$E$8,$D$4:$D$8,"&gt; 0",$D$4:$D$8,"&lt; 6")</f>
        <v>3.8620689655172415</v>
      </c>
      <c r="F11" s="30">
        <f>(D4*E4+D5*E5+D6*E6+D7*E7+D8*E8)/SUM(E4:E8)</f>
        <v>3.8620689655172415</v>
      </c>
    </row>
    <row r="12" spans="1:6" s="16" customFormat="1" ht="15.75" thickBot="1" x14ac:dyDescent="0.4">
      <c r="B12" s="14"/>
    </row>
    <row r="13" spans="1:6" s="16" customFormat="1" ht="15" customHeight="1" x14ac:dyDescent="0.35">
      <c r="A13" s="24" t="s">
        <v>545</v>
      </c>
      <c r="B13" s="14"/>
      <c r="C13" s="18" t="s">
        <v>532</v>
      </c>
      <c r="D13" s="19" t="s">
        <v>541</v>
      </c>
      <c r="E13" s="19" t="s">
        <v>542</v>
      </c>
      <c r="F13" s="20" t="s">
        <v>543</v>
      </c>
    </row>
    <row r="14" spans="1:6" s="16" customFormat="1" ht="15" customHeight="1" x14ac:dyDescent="0.35">
      <c r="A14" s="24"/>
      <c r="B14" s="14"/>
      <c r="C14" s="21" t="s">
        <v>546</v>
      </c>
      <c r="D14" s="31">
        <f>COUNT(D4:D5)/COUNT($D$4:$D$8)</f>
        <v>0.4</v>
      </c>
      <c r="E14" s="31">
        <f>SUMIFS($E$4:$E$8,$D$4:$D$8,"&gt; 0",$D$4:$D$8,"&lt; 3")/SUMIFS($E$4:$E$8,$D$4:$D$8,"&gt; 0",$D$4:$D$8,"&lt; 6")</f>
        <v>0.17241379310344829</v>
      </c>
      <c r="F14" s="32">
        <f>(COUNT(D4)*E4+COUNT(D5)*E5)/SUM($E$4:$E$8)</f>
        <v>0.17241379310344829</v>
      </c>
    </row>
    <row r="15" spans="1:6" s="16" customFormat="1" ht="15" customHeight="1" x14ac:dyDescent="0.35">
      <c r="A15" s="24"/>
      <c r="B15" s="14"/>
      <c r="C15" s="21" t="s">
        <v>547</v>
      </c>
      <c r="D15" s="31">
        <f>COUNT(D6)/COUNT($D$4:$D$8)</f>
        <v>0.2</v>
      </c>
      <c r="E15" s="31">
        <f>SUMIF($D$4:$D$8,"3",$E$4:$E$8)/SUMIFS($E$4:$E$8,$D$4:$D$8,"&gt; 0",$D$4:$D$8,"&lt; 6")</f>
        <v>0.13793103448275862</v>
      </c>
      <c r="F15" s="32">
        <f>(COUNT(D6)*E6)/SUM($E$4:$E$8)</f>
        <v>0.13793103448275862</v>
      </c>
    </row>
    <row r="16" spans="1:6" s="16" customFormat="1" ht="15.75" thickBot="1" x14ac:dyDescent="0.4">
      <c r="A16" s="24"/>
      <c r="B16" s="14"/>
      <c r="C16" s="25" t="s">
        <v>548</v>
      </c>
      <c r="D16" s="33">
        <f>COUNT(D7:D8)/COUNT($D$4:$D$8)</f>
        <v>0.4</v>
      </c>
      <c r="E16" s="33">
        <f>SUMIFS($E$4:$E$8,$D$4:$D$8,"&gt; 3",$D$4:$D$8,"&lt; 6")/SUMIFS($E$4:$E$8,$D$4:$D$8,"&gt; 0",$D$4:$D$8,"&lt; 6")</f>
        <v>0.68965517241379315</v>
      </c>
      <c r="F16" s="34">
        <f>(COUNT(D7)*E7+COUNT(D8)*E8)/SUM($E$4:$E$8)</f>
        <v>0.68965517241379315</v>
      </c>
    </row>
    <row r="17" spans="1:6" s="16" customFormat="1" ht="15" customHeight="1" x14ac:dyDescent="0.35">
      <c r="A17" s="24"/>
      <c r="B17" s="14"/>
    </row>
    <row r="18" spans="1:6" s="16" customFormat="1" ht="15.75" thickBot="1" x14ac:dyDescent="0.4">
      <c r="B18" s="14"/>
      <c r="C18" s="35" t="s">
        <v>549</v>
      </c>
      <c r="D18" s="35"/>
      <c r="E18" s="35"/>
    </row>
    <row r="19" spans="1:6" s="16" customFormat="1" ht="15" customHeight="1" x14ac:dyDescent="0.35">
      <c r="A19" s="24" t="s">
        <v>550</v>
      </c>
      <c r="B19" s="14"/>
      <c r="C19" s="18" t="s">
        <v>532</v>
      </c>
      <c r="D19" s="19" t="s">
        <v>533</v>
      </c>
      <c r="E19" s="20" t="s">
        <v>534</v>
      </c>
    </row>
    <row r="20" spans="1:6" s="16" customFormat="1" ht="15" customHeight="1" x14ac:dyDescent="0.35">
      <c r="A20" s="24"/>
      <c r="B20" s="14"/>
      <c r="C20" s="21" t="s">
        <v>535</v>
      </c>
      <c r="D20" s="22">
        <v>1</v>
      </c>
      <c r="E20" s="23">
        <v>3</v>
      </c>
    </row>
    <row r="21" spans="1:6" s="16" customFormat="1" ht="15" customHeight="1" x14ac:dyDescent="0.35">
      <c r="A21" s="24"/>
      <c r="B21" s="14"/>
      <c r="C21" s="21" t="s">
        <v>535</v>
      </c>
      <c r="D21" s="22">
        <v>1</v>
      </c>
      <c r="E21" s="23">
        <v>2.5</v>
      </c>
    </row>
    <row r="22" spans="1:6" s="16" customFormat="1" ht="15" customHeight="1" x14ac:dyDescent="0.35">
      <c r="A22" s="24"/>
      <c r="B22" s="14"/>
      <c r="C22" s="21" t="s">
        <v>536</v>
      </c>
      <c r="D22" s="22">
        <v>2</v>
      </c>
      <c r="E22" s="23">
        <v>1.75</v>
      </c>
    </row>
    <row r="23" spans="1:6" s="16" customFormat="1" ht="15" customHeight="1" x14ac:dyDescent="0.35">
      <c r="A23" s="24"/>
      <c r="B23" s="14"/>
      <c r="C23" s="21" t="s">
        <v>536</v>
      </c>
      <c r="D23" s="22">
        <v>2</v>
      </c>
      <c r="E23" s="23">
        <v>2.25</v>
      </c>
    </row>
    <row r="24" spans="1:6" s="16" customFormat="1" ht="15" customHeight="1" x14ac:dyDescent="0.35">
      <c r="A24" s="14"/>
      <c r="B24" s="14"/>
      <c r="C24" s="21" t="s">
        <v>536</v>
      </c>
      <c r="D24" s="22">
        <v>2</v>
      </c>
      <c r="E24" s="23">
        <v>0.5</v>
      </c>
    </row>
    <row r="25" spans="1:6" s="16" customFormat="1" ht="15" customHeight="1" x14ac:dyDescent="0.35">
      <c r="A25" s="14"/>
      <c r="B25" s="14"/>
      <c r="C25" s="21" t="s">
        <v>537</v>
      </c>
      <c r="D25" s="22">
        <v>3</v>
      </c>
      <c r="E25" s="23">
        <v>1</v>
      </c>
    </row>
    <row r="26" spans="1:6" s="16" customFormat="1" x14ac:dyDescent="0.35">
      <c r="A26" s="14"/>
      <c r="B26" s="14"/>
      <c r="C26" s="21" t="s">
        <v>538</v>
      </c>
      <c r="D26" s="22">
        <v>4</v>
      </c>
      <c r="E26" s="23">
        <v>0.75</v>
      </c>
    </row>
    <row r="27" spans="1:6" s="16" customFormat="1" x14ac:dyDescent="0.35">
      <c r="A27" s="14"/>
      <c r="B27" s="14"/>
      <c r="C27" s="21" t="s">
        <v>538</v>
      </c>
      <c r="D27" s="22">
        <v>4</v>
      </c>
      <c r="E27" s="36">
        <v>1.25</v>
      </c>
    </row>
    <row r="28" spans="1:6" s="16" customFormat="1" x14ac:dyDescent="0.35">
      <c r="A28" s="14"/>
      <c r="B28" s="14"/>
      <c r="C28" s="21" t="s">
        <v>538</v>
      </c>
      <c r="D28" s="22">
        <v>4</v>
      </c>
      <c r="E28" s="36">
        <v>1</v>
      </c>
    </row>
    <row r="29" spans="1:6" s="16" customFormat="1" ht="15.75" thickBot="1" x14ac:dyDescent="0.4">
      <c r="A29" s="14"/>
      <c r="B29" s="14"/>
      <c r="C29" s="25" t="s">
        <v>540</v>
      </c>
      <c r="D29" s="26">
        <v>5</v>
      </c>
      <c r="E29" s="27">
        <v>0.5</v>
      </c>
    </row>
    <row r="30" spans="1:6" s="16" customFormat="1" ht="15.75" thickBot="1" x14ac:dyDescent="0.4">
      <c r="A30" s="14"/>
      <c r="B30" s="14"/>
    </row>
    <row r="31" spans="1:6" s="16" customFormat="1" x14ac:dyDescent="0.35">
      <c r="A31" s="14"/>
      <c r="B31" s="14"/>
      <c r="C31" s="18" t="s">
        <v>532</v>
      </c>
      <c r="D31" s="19" t="s">
        <v>541</v>
      </c>
      <c r="E31" s="19" t="s">
        <v>542</v>
      </c>
      <c r="F31" s="20" t="s">
        <v>543</v>
      </c>
    </row>
    <row r="32" spans="1:6" s="16" customFormat="1" ht="15.75" thickBot="1" x14ac:dyDescent="0.4">
      <c r="A32" s="14"/>
      <c r="B32" s="14"/>
      <c r="C32" s="25" t="s">
        <v>544</v>
      </c>
      <c r="D32" s="28">
        <f>AVERAGE(D20:D29)</f>
        <v>2.8</v>
      </c>
      <c r="E32" s="28">
        <f>SUMPRODUCT($D$20:$D$29,$E$20:$E$29)/SUMIFS($E$20:$E$29,$D$20:$D$29,"&gt; 0",$D$20:$D$29,"&lt; 6")</f>
        <v>2.2068965517241379</v>
      </c>
      <c r="F32" s="37">
        <f>(D20*E20+D21*E21+D22*E22+D23*E23+D24*E24+D25*E25+D26*E26+D27*E27+D28*E28+D29*E29)/SUM(E20:E29)</f>
        <v>2.2068965517241379</v>
      </c>
    </row>
    <row r="33" spans="3:6" s="16" customFormat="1" ht="15.75" thickBot="1" x14ac:dyDescent="0.4"/>
    <row r="34" spans="3:6" s="16" customFormat="1" x14ac:dyDescent="0.35">
      <c r="C34" s="18" t="s">
        <v>532</v>
      </c>
      <c r="D34" s="19" t="s">
        <v>541</v>
      </c>
      <c r="E34" s="19" t="s">
        <v>542</v>
      </c>
      <c r="F34" s="20" t="s">
        <v>543</v>
      </c>
    </row>
    <row r="35" spans="3:6" s="16" customFormat="1" x14ac:dyDescent="0.35">
      <c r="C35" s="21" t="s">
        <v>546</v>
      </c>
      <c r="D35" s="31">
        <f>COUNT(D20:D24)/COUNT($D$20:$D$29)</f>
        <v>0.5</v>
      </c>
      <c r="E35" s="31">
        <f>SUMIFS($E$20:$E$29,$D$20:$D$29,"&gt; 0",$D$20:$D$29,"&lt; 3")/SUMIFS($E$20:$E$29,$D$20:$D$29,"&gt; 0",$D$20:$D$29,"&lt; 6")</f>
        <v>0.68965517241379315</v>
      </c>
      <c r="F35" s="32">
        <f>(COUNT(D20)*E20+COUNT(D21)*E21+COUNT(D22)*E22+COUNT(D23)*E23+COUNT(D24)*E24)/SUM($E$20:$E$29)</f>
        <v>0.68965517241379315</v>
      </c>
    </row>
    <row r="36" spans="3:6" s="16" customFormat="1" x14ac:dyDescent="0.35">
      <c r="C36" s="21" t="s">
        <v>547</v>
      </c>
      <c r="D36" s="31">
        <f>COUNT(D25)/COUNT($D$20:$D$29)</f>
        <v>0.1</v>
      </c>
      <c r="E36" s="31">
        <f>SUMIF($D$20:$D$29,"3",$E$20:$E$29)/SUMIFS($E$20:$E$29,$D$20:$D$29,"&gt; 0",$D$20:$D$29,"&lt; 6")</f>
        <v>6.8965517241379309E-2</v>
      </c>
      <c r="F36" s="32">
        <f>(COUNT(D25)*E25)/SUM($E$20:$E$29)</f>
        <v>6.8965517241379309E-2</v>
      </c>
    </row>
    <row r="37" spans="3:6" s="16" customFormat="1" ht="15.75" thickBot="1" x14ac:dyDescent="0.4">
      <c r="C37" s="25" t="s">
        <v>548</v>
      </c>
      <c r="D37" s="33">
        <f>COUNT(D26:D29)/COUNT($D$20:$D$29)</f>
        <v>0.4</v>
      </c>
      <c r="E37" s="33">
        <f>SUMIFS($E$20:$E$29,$D$20:$D$29,"&gt; 3",$D$20:$D$29,"&lt; 6")/SUMIFS($E$20:$E$29,$D$20:$D$29,"&gt; 0",$D$20:$D$29,"&lt; 6")</f>
        <v>0.2413793103448276</v>
      </c>
      <c r="F37" s="34">
        <f>(COUNT(D26)*E26+COUNT(D27)*E27+COUNT(D28)*E28+COUNT(D29)*E29)/SUM($E$20:$E$29)</f>
        <v>0.2413793103448276</v>
      </c>
    </row>
  </sheetData>
  <mergeCells count="6">
    <mergeCell ref="A1:A6"/>
    <mergeCell ref="C1:E2"/>
    <mergeCell ref="A8:A11"/>
    <mergeCell ref="A13:A17"/>
    <mergeCell ref="C18:E18"/>
    <mergeCell ref="A19:A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Codeboek</vt:lpstr>
      <vt:lpstr>indeling clusterscores</vt:lpstr>
      <vt:lpstr>uitleg weegfactor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Eline Luyten</dc:creator>
  <cp:lastModifiedBy>Eline Luyten</cp:lastModifiedBy>
  <dcterms:created xsi:type="dcterms:W3CDTF">2015-06-05T18:17:20Z</dcterms:created>
  <dcterms:modified xsi:type="dcterms:W3CDTF">2026-05-21T07:26:29Z</dcterms:modified>
</cp:coreProperties>
</file>